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dny\OneDrive - Public Administration\A Ferðamannatölur\"/>
    </mc:Choice>
  </mc:AlternateContent>
  <xr:revisionPtr revIDLastSave="0" documentId="8_{3C6DD65F-0728-4207-AD4A-5FB736DCA8E8}" xr6:coauthVersionLast="47" xr6:coauthVersionMax="47" xr10:uidLastSave="{00000000-0000-0000-0000-000000000000}"/>
  <bookViews>
    <workbookView xWindow="28680" yWindow="-120" windowWidth="29040" windowHeight="15840" activeTab="8" xr2:uid="{890F66B1-4F7E-4123-97B4-BB01449A0C30}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9" l="1"/>
  <c r="K35" i="9"/>
  <c r="F35" i="9"/>
  <c r="E35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3" i="9"/>
  <c r="K23" i="9"/>
  <c r="F23" i="9"/>
  <c r="E23" i="9"/>
  <c r="L18" i="9"/>
  <c r="K18" i="9"/>
  <c r="F18" i="9"/>
  <c r="E18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5" i="9"/>
  <c r="K5" i="9"/>
  <c r="F5" i="9"/>
  <c r="E5" i="9"/>
  <c r="L35" i="8"/>
  <c r="K35" i="8"/>
  <c r="F35" i="8"/>
  <c r="E35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3" i="8"/>
  <c r="K23" i="8"/>
  <c r="F23" i="8"/>
  <c r="E23" i="8"/>
  <c r="L18" i="8"/>
  <c r="K18" i="8"/>
  <c r="F18" i="8"/>
  <c r="E18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F5" i="7"/>
  <c r="F14" i="7" l="1"/>
  <c r="L35" i="7" l="1"/>
  <c r="K35" i="7"/>
  <c r="F35" i="7"/>
  <c r="E35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3" i="7"/>
  <c r="K23" i="7"/>
  <c r="F23" i="7"/>
  <c r="L18" i="7"/>
  <c r="K18" i="7"/>
  <c r="F18" i="7"/>
  <c r="E18" i="7"/>
  <c r="L16" i="7"/>
  <c r="K16" i="7"/>
  <c r="F16" i="7"/>
  <c r="E16" i="7"/>
  <c r="L15" i="7"/>
  <c r="K15" i="7"/>
  <c r="F15" i="7"/>
  <c r="E15" i="7"/>
  <c r="L14" i="7"/>
  <c r="K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E5" i="7"/>
  <c r="E35" i="6"/>
  <c r="E32" i="6"/>
  <c r="E30" i="6"/>
  <c r="E28" i="6"/>
  <c r="E26" i="6"/>
  <c r="E33" i="6"/>
  <c r="E31" i="6"/>
  <c r="E29" i="6"/>
  <c r="E27" i="6"/>
  <c r="E25" i="6"/>
  <c r="E16" i="6"/>
  <c r="E14" i="6"/>
  <c r="E12" i="6"/>
  <c r="E13" i="6"/>
  <c r="E10" i="6"/>
  <c r="E8" i="6"/>
  <c r="E15" i="6"/>
  <c r="E11" i="6"/>
  <c r="E9" i="6"/>
  <c r="E7" i="6"/>
  <c r="E5" i="6"/>
  <c r="K13" i="6"/>
  <c r="C23" i="6"/>
  <c r="F23" i="6" s="1"/>
  <c r="F35" i="6"/>
  <c r="L33" i="6"/>
  <c r="K33" i="6"/>
  <c r="F33" i="6"/>
  <c r="L32" i="6"/>
  <c r="K32" i="6"/>
  <c r="F32" i="6"/>
  <c r="L31" i="6"/>
  <c r="K31" i="6"/>
  <c r="F31" i="6"/>
  <c r="L30" i="6"/>
  <c r="K30" i="6"/>
  <c r="F30" i="6"/>
  <c r="L29" i="6"/>
  <c r="K29" i="6"/>
  <c r="F29" i="6"/>
  <c r="L28" i="6"/>
  <c r="K28" i="6"/>
  <c r="F28" i="6"/>
  <c r="L27" i="6"/>
  <c r="K27" i="6"/>
  <c r="F27" i="6"/>
  <c r="L26" i="6"/>
  <c r="K26" i="6"/>
  <c r="F26" i="6"/>
  <c r="L25" i="6"/>
  <c r="K25" i="6"/>
  <c r="F25" i="6"/>
  <c r="L23" i="6"/>
  <c r="L18" i="6"/>
  <c r="K18" i="6"/>
  <c r="F18" i="6"/>
  <c r="E18" i="6"/>
  <c r="L16" i="6"/>
  <c r="K16" i="6"/>
  <c r="F16" i="6"/>
  <c r="L15" i="6"/>
  <c r="K15" i="6"/>
  <c r="F15" i="6"/>
  <c r="L14" i="6"/>
  <c r="L13" i="6"/>
  <c r="F13" i="6"/>
  <c r="F12" i="6"/>
  <c r="F11" i="6"/>
  <c r="F10" i="6"/>
  <c r="F9" i="6"/>
  <c r="F8" i="6"/>
  <c r="F7" i="6"/>
  <c r="F5" i="6"/>
  <c r="E23" i="7" l="1"/>
  <c r="E23" i="6"/>
  <c r="K12" i="6"/>
  <c r="L12" i="6"/>
  <c r="K14" i="6"/>
  <c r="L35" i="6"/>
  <c r="K23" i="6"/>
  <c r="K35" i="6"/>
  <c r="K11" i="6" l="1"/>
  <c r="L11" i="6"/>
  <c r="K10" i="6"/>
  <c r="L10" i="6"/>
  <c r="K8" i="6" l="1"/>
  <c r="L8" i="6"/>
  <c r="K9" i="6"/>
  <c r="L9" i="6"/>
  <c r="K7" i="6" l="1"/>
  <c r="L7" i="6"/>
  <c r="K5" i="6" l="1"/>
  <c r="L5" i="6"/>
  <c r="L6" i="5" l="1"/>
  <c r="K6" i="5"/>
  <c r="F6" i="5"/>
  <c r="E6" i="5"/>
  <c r="L5" i="5"/>
  <c r="K5" i="5"/>
  <c r="F5" i="5"/>
  <c r="E5" i="5"/>
  <c r="E5" i="4" l="1"/>
  <c r="F5" i="4"/>
  <c r="L6" i="4"/>
  <c r="K6" i="4"/>
  <c r="F6" i="4"/>
  <c r="E6" i="4"/>
  <c r="L5" i="4"/>
  <c r="K5" i="4"/>
  <c r="L33" i="3" l="1"/>
  <c r="K33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1" i="3"/>
  <c r="K21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5" i="3"/>
  <c r="K5" i="3"/>
  <c r="F33" i="3"/>
  <c r="E33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1" i="3"/>
  <c r="E21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5" i="3"/>
  <c r="E5" i="3"/>
  <c r="L33" i="2"/>
  <c r="K33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1" i="2"/>
  <c r="K21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33" i="2"/>
  <c r="E33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33" i="1"/>
  <c r="E33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<sst xmlns="http://schemas.openxmlformats.org/spreadsheetml/2006/main" count="650" uniqueCount="120">
  <si>
    <t>Janúar eftir þjóðernum</t>
  </si>
  <si>
    <t>2020</t>
  </si>
  <si>
    <t>Breyting milli ára</t>
  </si>
  <si>
    <t>Fjöldi</t>
  </si>
  <si>
    <t>%</t>
  </si>
  <si>
    <t>Heildarfjöldi</t>
  </si>
  <si>
    <t xml:space="preserve">  Bretland</t>
  </si>
  <si>
    <t xml:space="preserve">  Bandaríkin</t>
  </si>
  <si>
    <t xml:space="preserve">  Pólland</t>
  </si>
  <si>
    <t xml:space="preserve">  Þýskaland</t>
  </si>
  <si>
    <t xml:space="preserve">  Frakkland</t>
  </si>
  <si>
    <t xml:space="preserve">  Danmörk</t>
  </si>
  <si>
    <t xml:space="preserve">  Spánn</t>
  </si>
  <si>
    <t xml:space="preserve">  Svíþjóð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</si>
  <si>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</si>
  <si>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</si>
  <si>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</si>
  <si>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</si>
  <si>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</si>
  <si>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</si>
  <si>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</si>
  <si>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Ástralía/Nýja-Sjáland</t>
  </si>
  <si>
    <t>Ísland</t>
  </si>
  <si>
    <t>2021</t>
  </si>
  <si>
    <t xml:space="preserve">  Eystrasaltslöndin</t>
  </si>
  <si>
    <t xml:space="preserve">  Ítalía </t>
  </si>
  <si>
    <t>10 stærstu þjóðernin í janúar 2021 (73% af heild)</t>
  </si>
  <si>
    <t>*-Norðurlönd: Noregur, Danmörk, Svíþjóð, Finnland, -Bretlandseyjar: Bretland, Írland, -Mið-Evrópa: Austurríki, Belgía, Frakkland, Holland, Sviss, Þýskaland, -Suður-Evrópa: Ítalía, Spánn, Austur-Evrópa: Eistland/Lettland/Litháen, Pólland, Rússland, -Norður-Ameríka: Bandaríkin, Kanada, -Asía: Indland, Ísrael, Japan, Kína (þ.m.t. Hong Kong og Taívan), Singapúr, S-Kórea, Ástralía/Nýja-Sjáland, -Önnur þjóðerni.</t>
  </si>
  <si>
    <t>Janúar eftir markaðssvæðum*</t>
  </si>
  <si>
    <t>BROTTFARIR UM KEFLAVÍKURFLUGVÖLL</t>
  </si>
  <si>
    <t>Annað</t>
  </si>
  <si>
    <t>Febrúar eftir markaðssvæðum*</t>
  </si>
  <si>
    <t>Janúar-febrúar eftir þjóðernum</t>
  </si>
  <si>
    <t>Janúar-febrúar eftir markaðssvæðum*</t>
  </si>
  <si>
    <t xml:space="preserve">  Holland</t>
  </si>
  <si>
    <t xml:space="preserve">  Sviss</t>
  </si>
  <si>
    <t>Febrúar eftir þjóðernum</t>
  </si>
  <si>
    <t>10 stærstu þjóðernin í febrúar 2021 (73% af heild)</t>
  </si>
  <si>
    <t>10 stærstu þjóðernin janúar-febrúar 2021 (72% af heild)</t>
  </si>
  <si>
    <t>Mars eftir þjóðernum</t>
  </si>
  <si>
    <t>Mars eftir markaðssvæðum*</t>
  </si>
  <si>
    <t>Janúar - mars eftir þjóðernum</t>
  </si>
  <si>
    <t>Janúar - mars eftir markaðssvæðum*</t>
  </si>
  <si>
    <t>10 stærstu þjóðernin janúar-mars 2021 (72% af heild)</t>
  </si>
  <si>
    <t>10 stærstu þjóðernin í mars 2021 (72% af heild)</t>
  </si>
  <si>
    <t xml:space="preserve">  Ítalía</t>
  </si>
  <si>
    <t>BROTTFARIR UM FLUGSTÖÐ LEIFS EIRÍKSSONAR</t>
  </si>
  <si>
    <t xml:space="preserve">Apríl </t>
  </si>
  <si>
    <t>Janúar til apríl</t>
  </si>
  <si>
    <t>Íslendingar</t>
  </si>
  <si>
    <t>% af brott-förum</t>
  </si>
  <si>
    <t>10 stærstu þjóðernin:*</t>
  </si>
  <si>
    <t>Útlendingar*</t>
  </si>
  <si>
    <t>* Samanlagt voru tíu stærstu þjóðernin 72,2% af heild</t>
  </si>
  <si>
    <t>*Úrtakstalningar voru ekki framkvæmdar eftir þjóðernum í apríl 2020.</t>
  </si>
  <si>
    <t>Apríl eftir þjóðernum 2021</t>
  </si>
  <si>
    <t>Janúar til apríl eftir þjóðernum 2021</t>
  </si>
  <si>
    <t>Apríl eftir markaðssvæðum 2021*</t>
  </si>
  <si>
    <t>Janúar - apríl eftir markaðssvæðum 2021*</t>
  </si>
  <si>
    <t>Maí</t>
  </si>
  <si>
    <t>Janúar til maí</t>
  </si>
  <si>
    <t>*Úrtakstalningar voru ekki framkvæmdar eftir þjóðernum í maí 2020.</t>
  </si>
  <si>
    <t>Maí eftir þjóðernum 2021</t>
  </si>
  <si>
    <t>Janúar til maí eftir þjóðernum 2021</t>
  </si>
  <si>
    <t xml:space="preserve">  Austurríki</t>
  </si>
  <si>
    <t>* Samanlagt voru tíu stærstu þjóðernin 72,3 af heild</t>
  </si>
  <si>
    <t>Maí eftir markaðssvæðum 2021*</t>
  </si>
  <si>
    <t>Janúar - maí eftir markaðssvæðum 2021*</t>
  </si>
  <si>
    <t>* Samanlagt voru tíu stærstu þjóðernin 83,3% af heild.</t>
  </si>
  <si>
    <t>* Samanlagt voru tíu stærstu þjóðernin 76,9% af heild.</t>
  </si>
  <si>
    <t>Júní eftir þjóðernum</t>
  </si>
  <si>
    <t>Þýskaland</t>
  </si>
  <si>
    <t>Danmörk</t>
  </si>
  <si>
    <t>Eystrasaltslöndin</t>
  </si>
  <si>
    <t>Sviss</t>
  </si>
  <si>
    <t>Pólland</t>
  </si>
  <si>
    <t>Frakkland</t>
  </si>
  <si>
    <t>Bandaríkin</t>
  </si>
  <si>
    <t>Bretland</t>
  </si>
  <si>
    <t>Ítalía</t>
  </si>
  <si>
    <t>Ísrael</t>
  </si>
  <si>
    <t>Önnur þjóðerni (13,9% af heild)</t>
  </si>
  <si>
    <t>Spánn</t>
  </si>
  <si>
    <t>10 stærstu þjóðernin í júní 2021 (86,1% af heild)</t>
  </si>
  <si>
    <t>10 stærstu þjóðernin jan-jún 2021 (81,4% af heild)</t>
  </si>
  <si>
    <t>Önnur þjóðerni (18,6% af heild)</t>
  </si>
  <si>
    <t>*-Norðurlönd: Noregur, Danmörk, Svíþjóð, Finnland, -Bretlandseyjar: Bretland, Írland, -Mið-Evrópa: Austurríki, Belgía, Frakkland, Holland, Sviss, Þýskaland, -Suður-Evrópa: Ítalía, Spánn, Austur-Evrópa: Eistland/Lettland/Litháen, Pólland, Rússland, -Norður-Ameríka: Bandaríkin, Kanada, -Asía: Hong Kong, Indland, Ísrael, Japan, Kína, Singapúr, S-Kórea, Taívan, -Ástralía/Nýja-Sjáland, -Önnur þjóðerni.</t>
  </si>
  <si>
    <t>Júní eftir markaðssvæðum*</t>
  </si>
  <si>
    <t>Heimild: Ferðamálastofa, Isavia. Brottfarar-/úrtakstalningar í Flugstöð Leifs Eiríkssonar.</t>
  </si>
  <si>
    <t>-</t>
  </si>
  <si>
    <t>Janúar - júní eftir þjóðernum</t>
  </si>
  <si>
    <t>Janúar - júní eftir markaðssvæðum*</t>
  </si>
  <si>
    <t>Júlí eftir þjóðernum</t>
  </si>
  <si>
    <t>Janúar - júlí eftir þjóðernum</t>
  </si>
  <si>
    <t>Austurríki</t>
  </si>
  <si>
    <t>109935</t>
  </si>
  <si>
    <t>Önnur þjóðerni (14,9% af heild)</t>
  </si>
  <si>
    <t>10 stærstu þjóðernin í júlí 2021 (85,1% af heild)</t>
  </si>
  <si>
    <t>Önnur þjóðerni (16,6% af heild)</t>
  </si>
  <si>
    <t>Janúar - júlí eftir markaðssvæðum*</t>
  </si>
  <si>
    <t>10 stærstu þjóðernin janúar-júlí 2021 (83,4% af heild)</t>
  </si>
  <si>
    <t>Júlí eftir markaðssvæðum*</t>
  </si>
  <si>
    <t>Ágúst eftir þjóðernum</t>
  </si>
  <si>
    <t>Ágúst eftir markaðssvæðum*</t>
  </si>
  <si>
    <t>10 stærstu þjóðernin í ágúst 2021 (80,6% af heild)</t>
  </si>
  <si>
    <t>Önnur þjóðerni (19,4% af heild)</t>
  </si>
  <si>
    <t>Janúar - ágúst eftir þjóðernum</t>
  </si>
  <si>
    <t>Janúar - ágúst eftir markaðssvæðum*</t>
  </si>
  <si>
    <t>10 stærstu þjóðernin janúar-ágúst 2021 (81,7% af heild)</t>
  </si>
  <si>
    <t>Önnur þjóðerni (18,3% af heild)</t>
  </si>
  <si>
    <t>September eftir þjóðernum</t>
  </si>
  <si>
    <t>Janúar - september eftir þjóðernum</t>
  </si>
  <si>
    <t>Janúar - september eftir markaðssvæðum*</t>
  </si>
  <si>
    <t>September eftir markaðssvæðum*</t>
  </si>
  <si>
    <t>Holland</t>
  </si>
  <si>
    <t>Belgía</t>
  </si>
  <si>
    <t>10 stærstu þjóðernin í september 2021 (77,7% af heild)</t>
  </si>
  <si>
    <t>10 stærstu þjóðernin janúar-september 2021 (80,1% af heild)</t>
  </si>
  <si>
    <t>Önnur þjóðerni í september 2021 (22,3% af heild)</t>
  </si>
  <si>
    <t>Önnur þjóðerni janúar-september 2021 (19,9%)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</si>
</sst>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/>
      <bottom style="medium">
        <color theme="8" tint="-0.49998474074526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9" xfId="0" applyFont="1" applyBorder="1" applyAlignment="1">
      <alignment horizontal="right"/>
    </xf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164" fontId="0" fillId="3" borderId="9" xfId="0" applyNumberFormat="1" applyFill="1" applyBorder="1"/>
    <xf numFmtId="0" fontId="1" fillId="0" borderId="11" xfId="0" applyFont="1" applyBorder="1" applyAlignment="1">
      <alignment horizontal="right"/>
    </xf>
    <xf numFmtId="0" fontId="1" fillId="2" borderId="0" xfId="0" applyFont="1" applyFill="1" applyBorder="1"/>
    <xf numFmtId="164" fontId="0" fillId="2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0" fontId="0" fillId="0" borderId="12" xfId="0" applyBorder="1"/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3" fontId="1" fillId="2" borderId="6" xfId="0" applyNumberFormat="1" applyFont="1" applyFill="1" applyBorder="1"/>
    <xf numFmtId="3" fontId="0" fillId="3" borderId="6" xfId="0" applyNumberFormat="1" applyFill="1" applyBorder="1"/>
    <xf numFmtId="3" fontId="0" fillId="0" borderId="6" xfId="0" applyNumberFormat="1" applyBorder="1"/>
    <xf numFmtId="3" fontId="0" fillId="0" borderId="14" xfId="0" applyNumberFormat="1" applyBorder="1"/>
    <xf numFmtId="0" fontId="0" fillId="3" borderId="0" xfId="0" applyFill="1" applyBorder="1"/>
    <xf numFmtId="0" fontId="0" fillId="0" borderId="0" xfId="0" applyBorder="1"/>
    <xf numFmtId="3" fontId="0" fillId="3" borderId="15" xfId="0" applyNumberFormat="1" applyFill="1" applyBorder="1"/>
    <xf numFmtId="0" fontId="1" fillId="0" borderId="16" xfId="0" applyFont="1" applyBorder="1" applyAlignment="1">
      <alignment horizontal="right"/>
    </xf>
    <xf numFmtId="0" fontId="0" fillId="2" borderId="0" xfId="0" applyFont="1" applyFill="1"/>
    <xf numFmtId="3" fontId="0" fillId="2" borderId="0" xfId="0" applyNumberFormat="1" applyFont="1" applyFill="1"/>
    <xf numFmtId="3" fontId="0" fillId="2" borderId="0" xfId="0" applyNumberFormat="1" applyFont="1" applyFill="1" applyBorder="1"/>
    <xf numFmtId="3" fontId="0" fillId="2" borderId="17" xfId="0" applyNumberFormat="1" applyFont="1" applyFill="1" applyBorder="1"/>
    <xf numFmtId="164" fontId="0" fillId="2" borderId="0" xfId="0" applyNumberFormat="1" applyFont="1" applyFill="1" applyBorder="1"/>
    <xf numFmtId="0" fontId="0" fillId="0" borderId="0" xfId="0" applyFont="1"/>
    <xf numFmtId="0" fontId="0" fillId="0" borderId="7" xfId="0" applyFont="1" applyBorder="1"/>
    <xf numFmtId="3" fontId="0" fillId="0" borderId="7" xfId="0" applyNumberFormat="1" applyFont="1" applyBorder="1"/>
    <xf numFmtId="3" fontId="0" fillId="0" borderId="18" xfId="0" applyNumberFormat="1" applyFont="1" applyBorder="1"/>
    <xf numFmtId="164" fontId="0" fillId="0" borderId="7" xfId="0" applyNumberFormat="1" applyFont="1" applyBorder="1"/>
    <xf numFmtId="0" fontId="9" fillId="0" borderId="0" xfId="0" applyFont="1"/>
    <xf numFmtId="0" fontId="0" fillId="0" borderId="7" xfId="0" applyBorder="1" applyAlignment="1">
      <alignment horizontal="left"/>
    </xf>
    <xf numFmtId="41" fontId="0" fillId="3" borderId="5" xfId="0" applyNumberFormat="1" applyFill="1" applyBorder="1"/>
    <xf numFmtId="3" fontId="0" fillId="3" borderId="0" xfId="0" applyNumberFormat="1" applyFill="1" applyBorder="1"/>
    <xf numFmtId="3" fontId="0" fillId="0" borderId="0" xfId="0" applyNumberFormat="1" applyBorder="1"/>
    <xf numFmtId="41" fontId="0" fillId="3" borderId="0" xfId="0" applyNumberFormat="1" applyFill="1" applyBorder="1"/>
    <xf numFmtId="3" fontId="1" fillId="2" borderId="0" xfId="0" applyNumberFormat="1" applyFont="1" applyFill="1" applyBorder="1"/>
    <xf numFmtId="0" fontId="0" fillId="3" borderId="7" xfId="0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0" fillId="3" borderId="7" xfId="0" applyNumberFormat="1" applyFill="1" applyBorder="1"/>
    <xf numFmtId="164" fontId="0" fillId="0" borderId="0" xfId="0" applyNumberFormat="1" applyBorder="1"/>
    <xf numFmtId="3" fontId="1" fillId="2" borderId="19" xfId="0" applyNumberFormat="1" applyFont="1" applyFill="1" applyBorder="1"/>
    <xf numFmtId="3" fontId="0" fillId="0" borderId="20" xfId="0" applyNumberFormat="1" applyBorder="1"/>
    <xf numFmtId="3" fontId="0" fillId="3" borderId="2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Border="1"/>
    <xf numFmtId="164" fontId="1" fillId="2" borderId="21" xfId="0" applyNumberFormat="1" applyFont="1" applyFill="1" applyBorder="1"/>
    <xf numFmtId="0" fontId="0" fillId="0" borderId="0" xfId="0" applyBorder="1"/>
    <xf numFmtId="0" fontId="11" fillId="0" borderId="22" xfId="2" applyFont="1" applyBorder="1"/>
    <xf numFmtId="0" fontId="11" fillId="0" borderId="0" xfId="2" applyFont="1"/>
    <xf numFmtId="0" fontId="0" fillId="0" borderId="0" xfId="0" applyBorder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11" xfId="0" applyBorder="1"/>
    <xf numFmtId="0" fontId="10" fillId="0" borderId="0" xfId="0" applyFont="1" applyBorder="1"/>
    <xf numFmtId="0" fontId="10" fillId="0" borderId="5" xfId="0" applyFont="1" applyBorder="1"/>
    <xf numFmtId="0" fontId="0" fillId="0" borderId="17" xfId="0" applyBorder="1"/>
    <xf numFmtId="0" fontId="0" fillId="0" borderId="0" xfId="0" applyBorder="1"/>
  </cellXfs>
  <cellStyles count="4">
    <cellStyle name="Normal" xfId="0" builtinId="0"/>
    <cellStyle name="Normal 12" xfId="2" xr:uid="{5D86EE4F-7EEB-4ACC-9618-F6F8A8517A3D}"/>
    <cellStyle name="Normal 3" xfId="1" xr:uid="{A6E8B02F-08A2-4A1B-8B1A-964C322D102C}"/>
    <cellStyle name="Normal 4" xfId="3" xr:uid="{DE4977EA-207C-40D5-9804-E1329DF03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28575</xdr:rowOff>
    </xdr:from>
    <xdr:ext cx="171450" cy="123825"/>
    <xdr:sp macro="" textlink="">
      <xdr:nvSpPr>
        <xdr:cNvPr id="3" name="AutoShape 31" descr="http://nationality.ferdamalastofa.is/images/flags/AT.jpg">
          <a:extLst>
            <a:ext uri="{FF2B5EF4-FFF2-40B4-BE49-F238E27FC236}">
              <a16:creationId xmlns:a16="http://schemas.microsoft.com/office/drawing/2014/main" id="{82D35B3E-D8CE-4930-AF04-B00B3800516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6572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33</xdr:row>
      <xdr:rowOff>28575</xdr:rowOff>
    </xdr:from>
    <xdr:ext cx="171450" cy="123825"/>
    <xdr:sp macro="" textlink="">
      <xdr:nvSpPr>
        <xdr:cNvPr id="2" name="AutoShape 31" descr="http://nationality.ferdamalastofa.is/images/flags/AT.jpg">
          <a:extLst>
            <a:ext uri="{FF2B5EF4-FFF2-40B4-BE49-F238E27FC236}">
              <a16:creationId xmlns:a16="http://schemas.microsoft.com/office/drawing/2014/main" id="{4321417B-ACC7-42EB-AC26-E6DA4012C9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6572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28575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C5752E51-B664-4959-B1C6-6B3831D3D6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6381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37"/>
  <sheetViews>
    <sheetView topLeftCell="A5" zoomScaleNormal="100" workbookViewId="0">
      <selection activeCell="F12" sqref="F12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29</v>
      </c>
    </row>
    <row r="2" spans="2:6" ht="15.75" thickBot="1" x14ac:dyDescent="0.3">
      <c r="B2" s="2" t="s">
        <v>0</v>
      </c>
    </row>
    <row r="3" spans="2:6" ht="15.75" thickTop="1" x14ac:dyDescent="0.25">
      <c r="B3" s="78"/>
      <c r="C3" s="80" t="s">
        <v>1</v>
      </c>
      <c r="D3" s="81" t="s">
        <v>23</v>
      </c>
      <c r="E3" s="83" t="s">
        <v>2</v>
      </c>
      <c r="F3" s="84"/>
    </row>
    <row r="4" spans="2:6" x14ac:dyDescent="0.25">
      <c r="B4" s="79"/>
      <c r="C4" s="79"/>
      <c r="D4" s="82"/>
      <c r="E4" s="25" t="s">
        <v>3</v>
      </c>
      <c r="F4" s="25" t="s">
        <v>4</v>
      </c>
    </row>
    <row r="5" spans="2:6" x14ac:dyDescent="0.25">
      <c r="B5" s="3" t="s">
        <v>5</v>
      </c>
      <c r="C5" s="4">
        <v>120918</v>
      </c>
      <c r="D5" s="5">
        <v>4362</v>
      </c>
      <c r="E5" s="4">
        <f>D5-C5</f>
        <v>-116556</v>
      </c>
      <c r="F5" s="6">
        <f>(D5/C5)-1</f>
        <v>-0.96392596635736616</v>
      </c>
    </row>
    <row r="6" spans="2:6" x14ac:dyDescent="0.25">
      <c r="B6" s="7" t="s">
        <v>26</v>
      </c>
      <c r="D6" s="8"/>
    </row>
    <row r="7" spans="2:6" x14ac:dyDescent="0.25">
      <c r="B7" s="9" t="s">
        <v>8</v>
      </c>
      <c r="C7" s="10">
        <v>8372</v>
      </c>
      <c r="D7" s="11">
        <v>1223</v>
      </c>
      <c r="E7" s="10">
        <f t="shared" ref="E7:E16" si="0">D7-C7</f>
        <v>-7149</v>
      </c>
      <c r="F7" s="12">
        <f t="shared" ref="F7:F16" si="1">(D7/C7)-1</f>
        <v>-0.85391782130912564</v>
      </c>
    </row>
    <row r="8" spans="2:6" x14ac:dyDescent="0.25">
      <c r="B8" t="s">
        <v>9</v>
      </c>
      <c r="C8" s="13">
        <v>6593</v>
      </c>
      <c r="D8" s="14">
        <v>406</v>
      </c>
      <c r="E8" s="13">
        <f t="shared" si="0"/>
        <v>-6187</v>
      </c>
      <c r="F8" s="15">
        <f t="shared" si="1"/>
        <v>-0.93841953587137872</v>
      </c>
    </row>
    <row r="9" spans="2:6" x14ac:dyDescent="0.25">
      <c r="B9" s="9" t="s">
        <v>24</v>
      </c>
      <c r="C9" s="10">
        <v>1362</v>
      </c>
      <c r="D9" s="11">
        <v>346</v>
      </c>
      <c r="E9" s="10">
        <f t="shared" si="0"/>
        <v>-1016</v>
      </c>
      <c r="F9" s="12">
        <f t="shared" si="1"/>
        <v>-0.74596182085168872</v>
      </c>
    </row>
    <row r="10" spans="2:6" x14ac:dyDescent="0.25">
      <c r="B10" t="s">
        <v>7</v>
      </c>
      <c r="C10" s="13">
        <v>17887</v>
      </c>
      <c r="D10" s="14">
        <v>279</v>
      </c>
      <c r="E10" s="13">
        <f t="shared" si="0"/>
        <v>-17608</v>
      </c>
      <c r="F10" s="15">
        <f t="shared" si="1"/>
        <v>-0.98440207972270366</v>
      </c>
    </row>
    <row r="11" spans="2:6" x14ac:dyDescent="0.25">
      <c r="B11" s="9" t="s">
        <v>6</v>
      </c>
      <c r="C11" s="10">
        <v>30466</v>
      </c>
      <c r="D11" s="11">
        <v>224</v>
      </c>
      <c r="E11" s="10">
        <f t="shared" si="0"/>
        <v>-30242</v>
      </c>
      <c r="F11" s="12">
        <f t="shared" si="1"/>
        <v>-0.99264754152169632</v>
      </c>
    </row>
    <row r="12" spans="2:6" x14ac:dyDescent="0.25">
      <c r="B12" t="s">
        <v>11</v>
      </c>
      <c r="C12" s="13">
        <v>1920</v>
      </c>
      <c r="D12" s="14">
        <v>206</v>
      </c>
      <c r="E12" s="13">
        <f t="shared" si="0"/>
        <v>-1714</v>
      </c>
      <c r="F12" s="15">
        <f t="shared" si="1"/>
        <v>-0.89270833333333333</v>
      </c>
    </row>
    <row r="13" spans="2:6" x14ac:dyDescent="0.25">
      <c r="B13" s="9" t="s">
        <v>13</v>
      </c>
      <c r="C13" s="10">
        <v>1447</v>
      </c>
      <c r="D13" s="11">
        <v>150</v>
      </c>
      <c r="E13" s="10">
        <f t="shared" si="0"/>
        <v>-1297</v>
      </c>
      <c r="F13" s="12">
        <f t="shared" si="1"/>
        <v>-0.89633724948168625</v>
      </c>
    </row>
    <row r="14" spans="2:6" x14ac:dyDescent="0.25">
      <c r="B14" t="s">
        <v>10</v>
      </c>
      <c r="C14" s="13">
        <v>5562</v>
      </c>
      <c r="D14" s="14">
        <v>147</v>
      </c>
      <c r="E14" s="13">
        <f t="shared" si="0"/>
        <v>-5415</v>
      </c>
      <c r="F14" s="15">
        <f t="shared" si="1"/>
        <v>-0.97357065803667742</v>
      </c>
    </row>
    <row r="15" spans="2:6" x14ac:dyDescent="0.25">
      <c r="B15" s="9" t="s">
        <v>12</v>
      </c>
      <c r="C15" s="10">
        <v>1864</v>
      </c>
      <c r="D15" s="11">
        <v>102</v>
      </c>
      <c r="E15" s="10">
        <f t="shared" si="0"/>
        <v>-1762</v>
      </c>
      <c r="F15" s="12">
        <f t="shared" si="1"/>
        <v>-0.94527896995708149</v>
      </c>
    </row>
    <row r="16" spans="2:6" x14ac:dyDescent="0.25">
      <c r="B16" s="16" t="s">
        <v>25</v>
      </c>
      <c r="C16" s="17">
        <v>2626</v>
      </c>
      <c r="D16" s="18">
        <v>91</v>
      </c>
      <c r="E16" s="17">
        <f t="shared" si="0"/>
        <v>-2535</v>
      </c>
      <c r="F16" s="19">
        <f t="shared" si="1"/>
        <v>-0.96534653465346532</v>
      </c>
    </row>
    <row r="17" spans="2:6" x14ac:dyDescent="0.25">
      <c r="B17" s="20"/>
    </row>
    <row r="18" spans="2:6" ht="15.75" thickBot="1" x14ac:dyDescent="0.3">
      <c r="B18" s="2" t="s">
        <v>28</v>
      </c>
    </row>
    <row r="19" spans="2:6" ht="15.75" thickTop="1" x14ac:dyDescent="0.25">
      <c r="B19" s="78"/>
      <c r="C19" s="80" t="s">
        <v>1</v>
      </c>
      <c r="D19" s="81" t="s">
        <v>23</v>
      </c>
      <c r="E19" s="83" t="s">
        <v>2</v>
      </c>
      <c r="F19" s="84"/>
    </row>
    <row r="20" spans="2:6" x14ac:dyDescent="0.25">
      <c r="B20" s="79"/>
      <c r="C20" s="79"/>
      <c r="D20" s="82"/>
      <c r="E20" s="25" t="s">
        <v>3</v>
      </c>
      <c r="F20" s="25" t="s">
        <v>4</v>
      </c>
    </row>
    <row r="21" spans="2:6" x14ac:dyDescent="0.25">
      <c r="B21" s="3" t="s">
        <v>5</v>
      </c>
      <c r="C21" s="4">
        <v>120918</v>
      </c>
      <c r="D21" s="5">
        <v>4362</v>
      </c>
      <c r="E21" s="4">
        <f>D21-C21</f>
        <v>-116556</v>
      </c>
      <c r="F21" s="6">
        <f>(D21/C21)-1</f>
        <v>-0.96392596635736616</v>
      </c>
    </row>
    <row r="22" spans="2:6" x14ac:dyDescent="0.25">
      <c r="D22" s="8"/>
    </row>
    <row r="23" spans="2:6" x14ac:dyDescent="0.25">
      <c r="B23" s="9" t="s">
        <v>14</v>
      </c>
      <c r="C23" s="10">
        <v>5831</v>
      </c>
      <c r="D23" s="11">
        <v>471</v>
      </c>
      <c r="E23" s="10">
        <f t="shared" ref="E23:E31" si="2">D23-C23</f>
        <v>-5360</v>
      </c>
      <c r="F23" s="12">
        <f t="shared" ref="F23:F31" si="3">(D23/C23)-1</f>
        <v>-0.91922483279025902</v>
      </c>
    </row>
    <row r="24" spans="2:6" x14ac:dyDescent="0.25">
      <c r="B24" t="s">
        <v>15</v>
      </c>
      <c r="C24" s="13">
        <v>32831</v>
      </c>
      <c r="D24" s="14">
        <v>238</v>
      </c>
      <c r="E24" s="13">
        <f t="shared" si="2"/>
        <v>-32593</v>
      </c>
      <c r="F24" s="15">
        <f t="shared" si="3"/>
        <v>-0.99275075386068046</v>
      </c>
    </row>
    <row r="25" spans="2:6" x14ac:dyDescent="0.25">
      <c r="B25" s="9" t="s">
        <v>16</v>
      </c>
      <c r="C25" s="10">
        <v>17386</v>
      </c>
      <c r="D25" s="11">
        <v>757</v>
      </c>
      <c r="E25" s="10">
        <f t="shared" si="2"/>
        <v>-16629</v>
      </c>
      <c r="F25" s="12">
        <f t="shared" si="3"/>
        <v>-0.95645922006211892</v>
      </c>
    </row>
    <row r="26" spans="2:6" x14ac:dyDescent="0.25">
      <c r="B26" t="s">
        <v>17</v>
      </c>
      <c r="C26" s="13">
        <v>4490</v>
      </c>
      <c r="D26" s="14">
        <v>193</v>
      </c>
      <c r="E26" s="13">
        <f t="shared" si="2"/>
        <v>-4297</v>
      </c>
      <c r="F26" s="15">
        <f t="shared" si="3"/>
        <v>-0.95701559020044547</v>
      </c>
    </row>
    <row r="27" spans="2:6" x14ac:dyDescent="0.25">
      <c r="B27" s="9" t="s">
        <v>18</v>
      </c>
      <c r="C27" s="10">
        <v>10073</v>
      </c>
      <c r="D27" s="11">
        <v>1589</v>
      </c>
      <c r="E27" s="10">
        <f t="shared" si="2"/>
        <v>-8484</v>
      </c>
      <c r="F27" s="12">
        <f t="shared" si="3"/>
        <v>-0.84225156358582343</v>
      </c>
    </row>
    <row r="28" spans="2:6" x14ac:dyDescent="0.25">
      <c r="B28" t="s">
        <v>19</v>
      </c>
      <c r="C28" s="13">
        <v>19976</v>
      </c>
      <c r="D28" s="14">
        <v>297</v>
      </c>
      <c r="E28" s="13">
        <f t="shared" si="2"/>
        <v>-19679</v>
      </c>
      <c r="F28" s="15">
        <f t="shared" si="3"/>
        <v>-0.98513215859030834</v>
      </c>
    </row>
    <row r="29" spans="2:6" x14ac:dyDescent="0.25">
      <c r="B29" s="9" t="s">
        <v>20</v>
      </c>
      <c r="C29" s="10">
        <v>18910</v>
      </c>
      <c r="D29" s="11">
        <v>67</v>
      </c>
      <c r="E29" s="10">
        <f t="shared" si="2"/>
        <v>-18843</v>
      </c>
      <c r="F29" s="12">
        <f t="shared" si="3"/>
        <v>-0.99645690111052354</v>
      </c>
    </row>
    <row r="30" spans="2:6" x14ac:dyDescent="0.25">
      <c r="B30" t="s">
        <v>21</v>
      </c>
      <c r="C30" s="13">
        <v>2661</v>
      </c>
      <c r="D30" s="14">
        <v>18</v>
      </c>
      <c r="E30" s="13">
        <f t="shared" si="2"/>
        <v>-2643</v>
      </c>
      <c r="F30" s="15">
        <f t="shared" si="3"/>
        <v>-0.99323562570462232</v>
      </c>
    </row>
    <row r="31" spans="2:6" x14ac:dyDescent="0.25">
      <c r="B31" s="26" t="s">
        <v>30</v>
      </c>
      <c r="C31" s="27">
        <v>8760</v>
      </c>
      <c r="D31" s="28">
        <v>732</v>
      </c>
      <c r="E31" s="27">
        <f t="shared" si="2"/>
        <v>-8028</v>
      </c>
      <c r="F31" s="29">
        <f t="shared" si="3"/>
        <v>-0.91643835616438352</v>
      </c>
    </row>
    <row r="32" spans="2:6" x14ac:dyDescent="0.25">
      <c r="B32" s="24"/>
      <c r="C32" s="13"/>
      <c r="D32" s="13"/>
    </row>
    <row r="33" spans="2:6" x14ac:dyDescent="0.25">
      <c r="B33" s="2" t="s">
        <v>22</v>
      </c>
      <c r="C33" s="21">
        <v>38068</v>
      </c>
      <c r="D33" s="21">
        <v>6098</v>
      </c>
      <c r="E33" s="21">
        <f>D33-C33</f>
        <v>-31970</v>
      </c>
      <c r="F33" s="22">
        <f>(D33/C33)-1</f>
        <v>-0.83981296627088364</v>
      </c>
    </row>
    <row r="35" spans="2:6" ht="63.75" customHeight="1" x14ac:dyDescent="0.25">
      <c r="B35" s="77" t="s">
        <v>27</v>
      </c>
      <c r="C35" s="77"/>
      <c r="D35" s="77"/>
      <c r="E35" s="77"/>
      <c r="F35" s="77"/>
    </row>
    <row r="37" spans="2:6" x14ac:dyDescent="0.25">
      <c r="B37" s="20" t="s">
        <v>88</v>
      </c>
    </row>
  </sheetData>
  <mergeCells count="9">
    <mergeCell ref="B35:F35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21:F33 F7:F16 F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21:F33 F5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33 F5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20:D20 C19:D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FA58-10CD-400B-AA81-BB95661C462F}">
  <dimension ref="B1:L37"/>
  <sheetViews>
    <sheetView topLeftCell="A4" zoomScale="120" zoomScaleNormal="120" workbookViewId="0">
      <selection activeCell="H18" sqref="H18"/>
    </sheetView>
  </sheetViews>
  <sheetFormatPr defaultRowHeight="15" x14ac:dyDescent="0.25"/>
  <cols>
    <col min="2" max="2" width="27.140625" customWidth="1"/>
    <col min="8" max="8" width="24.85546875" customWidth="1"/>
  </cols>
  <sheetData>
    <row r="1" spans="2:12" x14ac:dyDescent="0.25">
      <c r="B1" s="1" t="s">
        <v>29</v>
      </c>
      <c r="H1" s="1"/>
    </row>
    <row r="2" spans="2:12" ht="15.75" thickBot="1" x14ac:dyDescent="0.3">
      <c r="B2" s="2" t="s">
        <v>36</v>
      </c>
      <c r="H2" s="2" t="s">
        <v>32</v>
      </c>
    </row>
    <row r="3" spans="2:12" ht="15.75" thickTop="1" x14ac:dyDescent="0.25">
      <c r="B3" s="78"/>
      <c r="C3" s="80" t="s">
        <v>1</v>
      </c>
      <c r="D3" s="81" t="s">
        <v>23</v>
      </c>
      <c r="E3" s="83" t="s">
        <v>2</v>
      </c>
      <c r="F3" s="84"/>
      <c r="H3" s="78"/>
      <c r="I3" s="80" t="s">
        <v>1</v>
      </c>
      <c r="J3" s="81" t="s">
        <v>23</v>
      </c>
      <c r="K3" s="83" t="s">
        <v>2</v>
      </c>
      <c r="L3" s="84"/>
    </row>
    <row r="4" spans="2:12" x14ac:dyDescent="0.25">
      <c r="B4" s="79"/>
      <c r="C4" s="79"/>
      <c r="D4" s="82"/>
      <c r="E4" s="25" t="s">
        <v>3</v>
      </c>
      <c r="F4" s="25" t="s">
        <v>4</v>
      </c>
      <c r="H4" s="79"/>
      <c r="I4" s="79"/>
      <c r="J4" s="82"/>
      <c r="K4" s="25" t="s">
        <v>3</v>
      </c>
      <c r="L4" s="25" t="s">
        <v>4</v>
      </c>
    </row>
    <row r="5" spans="2:12" x14ac:dyDescent="0.25">
      <c r="B5" s="3" t="s">
        <v>5</v>
      </c>
      <c r="C5" s="4">
        <v>133001</v>
      </c>
      <c r="D5" s="5">
        <v>2997</v>
      </c>
      <c r="E5" s="4">
        <f>D5-C5</f>
        <v>-130004</v>
      </c>
      <c r="F5" s="6">
        <f>(D5/C5)-1</f>
        <v>-0.97746633483958767</v>
      </c>
      <c r="H5" s="3" t="s">
        <v>5</v>
      </c>
      <c r="I5" s="4">
        <v>253919</v>
      </c>
      <c r="J5" s="5">
        <v>7359</v>
      </c>
      <c r="K5" s="4">
        <f>J5-I5</f>
        <v>-246560</v>
      </c>
      <c r="L5" s="6">
        <f>(J5/I5)-1</f>
        <v>-0.97101831686482698</v>
      </c>
    </row>
    <row r="6" spans="2:12" x14ac:dyDescent="0.25">
      <c r="B6" s="7" t="s">
        <v>37</v>
      </c>
      <c r="D6" s="8"/>
      <c r="H6" s="7" t="s">
        <v>38</v>
      </c>
      <c r="J6" s="8"/>
    </row>
    <row r="7" spans="2:12" x14ac:dyDescent="0.25">
      <c r="B7" s="9" t="s">
        <v>8</v>
      </c>
      <c r="C7" s="10">
        <v>3053</v>
      </c>
      <c r="D7" s="11">
        <v>1201</v>
      </c>
      <c r="E7" s="10">
        <f t="shared" ref="E7:E16" si="0">D7-C7</f>
        <v>-1852</v>
      </c>
      <c r="F7" s="12">
        <f t="shared" ref="F7:F16" si="1">(D7/C7)-1</f>
        <v>-0.60661644284310512</v>
      </c>
      <c r="H7" s="9" t="s">
        <v>8</v>
      </c>
      <c r="I7" s="10">
        <v>11425</v>
      </c>
      <c r="J7" s="11">
        <v>2424</v>
      </c>
      <c r="K7" s="10">
        <f t="shared" ref="K7:K16" si="2">J7-I7</f>
        <v>-9001</v>
      </c>
      <c r="L7" s="12">
        <f t="shared" ref="L7:L16" si="3">(J7/I7)-1</f>
        <v>-0.78783369803063463</v>
      </c>
    </row>
    <row r="8" spans="2:12" x14ac:dyDescent="0.25">
      <c r="B8" t="s">
        <v>9</v>
      </c>
      <c r="C8" s="13">
        <v>8369</v>
      </c>
      <c r="D8" s="14">
        <v>239</v>
      </c>
      <c r="E8" s="13">
        <f t="shared" si="0"/>
        <v>-8130</v>
      </c>
      <c r="F8" s="15">
        <f t="shared" si="1"/>
        <v>-0.97144222726729601</v>
      </c>
      <c r="H8" t="s">
        <v>9</v>
      </c>
      <c r="I8" s="13">
        <v>14962</v>
      </c>
      <c r="J8" s="14">
        <v>645</v>
      </c>
      <c r="K8" s="13">
        <f t="shared" si="2"/>
        <v>-14317</v>
      </c>
      <c r="L8" s="15">
        <f t="shared" si="3"/>
        <v>-0.9568907900013367</v>
      </c>
    </row>
    <row r="9" spans="2:12" x14ac:dyDescent="0.25">
      <c r="B9" s="9" t="s">
        <v>24</v>
      </c>
      <c r="C9" s="10">
        <v>4285</v>
      </c>
      <c r="D9" s="11">
        <v>182</v>
      </c>
      <c r="E9" s="10">
        <f t="shared" si="0"/>
        <v>-4103</v>
      </c>
      <c r="F9" s="12">
        <f t="shared" si="1"/>
        <v>-0.95752625437572925</v>
      </c>
      <c r="H9" s="9" t="s">
        <v>24</v>
      </c>
      <c r="I9" s="10">
        <v>5647</v>
      </c>
      <c r="J9" s="11">
        <v>528</v>
      </c>
      <c r="K9" s="10">
        <f t="shared" si="2"/>
        <v>-5119</v>
      </c>
      <c r="L9" s="12">
        <f t="shared" si="3"/>
        <v>-0.9064990260315211</v>
      </c>
    </row>
    <row r="10" spans="2:12" x14ac:dyDescent="0.25">
      <c r="B10" t="s">
        <v>11</v>
      </c>
      <c r="C10" s="13">
        <v>2308</v>
      </c>
      <c r="D10" s="14">
        <v>118</v>
      </c>
      <c r="E10" s="13">
        <f t="shared" si="0"/>
        <v>-2190</v>
      </c>
      <c r="F10" s="15">
        <f t="shared" si="1"/>
        <v>-0.94887348353552858</v>
      </c>
      <c r="H10" t="s">
        <v>7</v>
      </c>
      <c r="I10" s="13">
        <v>35359</v>
      </c>
      <c r="J10" s="14">
        <v>375</v>
      </c>
      <c r="K10" s="13">
        <f t="shared" si="2"/>
        <v>-34984</v>
      </c>
      <c r="L10" s="15">
        <f t="shared" si="3"/>
        <v>-0.98939449645069144</v>
      </c>
    </row>
    <row r="11" spans="2:12" x14ac:dyDescent="0.25">
      <c r="B11" s="9" t="s">
        <v>7</v>
      </c>
      <c r="C11" s="10">
        <v>17472</v>
      </c>
      <c r="D11" s="11">
        <v>96</v>
      </c>
      <c r="E11" s="10">
        <f t="shared" si="0"/>
        <v>-17376</v>
      </c>
      <c r="F11" s="12">
        <f t="shared" si="1"/>
        <v>-0.99450549450549453</v>
      </c>
      <c r="H11" s="9" t="s">
        <v>11</v>
      </c>
      <c r="I11" s="10">
        <v>4228</v>
      </c>
      <c r="J11" s="11">
        <v>324</v>
      </c>
      <c r="K11" s="10">
        <f t="shared" si="2"/>
        <v>-3904</v>
      </c>
      <c r="L11" s="12">
        <f t="shared" si="3"/>
        <v>-0.92336802270577101</v>
      </c>
    </row>
    <row r="12" spans="2:12" x14ac:dyDescent="0.25">
      <c r="B12" t="s">
        <v>10</v>
      </c>
      <c r="C12" s="13">
        <v>9517</v>
      </c>
      <c r="D12" s="14">
        <v>93</v>
      </c>
      <c r="E12" s="13">
        <f t="shared" si="0"/>
        <v>-9424</v>
      </c>
      <c r="F12" s="15">
        <f t="shared" si="1"/>
        <v>-0.99022801302931596</v>
      </c>
      <c r="H12" t="s">
        <v>6</v>
      </c>
      <c r="I12" s="13">
        <v>71172</v>
      </c>
      <c r="J12" s="14">
        <v>279</v>
      </c>
      <c r="K12" s="13">
        <f t="shared" si="2"/>
        <v>-70893</v>
      </c>
      <c r="L12" s="15">
        <f t="shared" si="3"/>
        <v>-0.99607991906929694</v>
      </c>
    </row>
    <row r="13" spans="2:12" x14ac:dyDescent="0.25">
      <c r="B13" s="9" t="s">
        <v>35</v>
      </c>
      <c r="C13" s="10">
        <v>1627</v>
      </c>
      <c r="D13" s="11">
        <v>66</v>
      </c>
      <c r="E13" s="10">
        <f t="shared" si="0"/>
        <v>-1561</v>
      </c>
      <c r="F13" s="12">
        <f t="shared" si="1"/>
        <v>-0.95943454210202828</v>
      </c>
      <c r="H13" s="9" t="s">
        <v>10</v>
      </c>
      <c r="I13" s="10">
        <v>15079</v>
      </c>
      <c r="J13" s="11">
        <v>240</v>
      </c>
      <c r="K13" s="10">
        <f t="shared" si="2"/>
        <v>-14839</v>
      </c>
      <c r="L13" s="12">
        <f t="shared" si="3"/>
        <v>-0.98408382518734661</v>
      </c>
    </row>
    <row r="14" spans="2:12" x14ac:dyDescent="0.25">
      <c r="B14" t="s">
        <v>34</v>
      </c>
      <c r="C14" s="13">
        <v>2619</v>
      </c>
      <c r="D14" s="14">
        <v>63</v>
      </c>
      <c r="E14" s="13">
        <f t="shared" si="0"/>
        <v>-2556</v>
      </c>
      <c r="F14" s="15">
        <f t="shared" si="1"/>
        <v>-0.97594501718213056</v>
      </c>
      <c r="H14" t="s">
        <v>13</v>
      </c>
      <c r="I14" s="13">
        <v>3009</v>
      </c>
      <c r="J14" s="14">
        <v>206</v>
      </c>
      <c r="K14" s="13">
        <f t="shared" si="2"/>
        <v>-2803</v>
      </c>
      <c r="L14" s="15">
        <f t="shared" si="3"/>
        <v>-0.93153871718178793</v>
      </c>
    </row>
    <row r="15" spans="2:12" x14ac:dyDescent="0.25">
      <c r="B15" s="9" t="s">
        <v>12</v>
      </c>
      <c r="C15" s="10">
        <v>2541</v>
      </c>
      <c r="D15" s="11">
        <v>60</v>
      </c>
      <c r="E15" s="10">
        <f t="shared" si="0"/>
        <v>-2481</v>
      </c>
      <c r="F15" s="12">
        <f t="shared" si="1"/>
        <v>-0.97638724911452179</v>
      </c>
      <c r="H15" s="9" t="s">
        <v>12</v>
      </c>
      <c r="I15" s="10">
        <v>4405</v>
      </c>
      <c r="J15" s="11">
        <v>162</v>
      </c>
      <c r="K15" s="10">
        <f t="shared" si="2"/>
        <v>-4243</v>
      </c>
      <c r="L15" s="12">
        <f t="shared" si="3"/>
        <v>-0.96322360953461972</v>
      </c>
    </row>
    <row r="16" spans="2:12" x14ac:dyDescent="0.25">
      <c r="B16" s="16" t="s">
        <v>13</v>
      </c>
      <c r="C16" s="17">
        <v>1562</v>
      </c>
      <c r="D16" s="18">
        <v>56</v>
      </c>
      <c r="E16" s="17">
        <f t="shared" si="0"/>
        <v>-1506</v>
      </c>
      <c r="F16" s="19">
        <f t="shared" si="1"/>
        <v>-0.9641485275288092</v>
      </c>
      <c r="H16" s="16" t="s">
        <v>25</v>
      </c>
      <c r="I16" s="17">
        <v>5044</v>
      </c>
      <c r="J16" s="18">
        <v>137</v>
      </c>
      <c r="K16" s="17">
        <f t="shared" si="2"/>
        <v>-4907</v>
      </c>
      <c r="L16" s="19">
        <f t="shared" si="3"/>
        <v>-0.97283901665344963</v>
      </c>
    </row>
    <row r="17" spans="2:12" x14ac:dyDescent="0.25">
      <c r="B17" s="20"/>
      <c r="H17" s="20"/>
    </row>
    <row r="18" spans="2:12" ht="15.75" thickBot="1" x14ac:dyDescent="0.3">
      <c r="B18" s="2" t="s">
        <v>31</v>
      </c>
      <c r="H18" s="2" t="s">
        <v>33</v>
      </c>
    </row>
    <row r="19" spans="2:12" ht="15.75" thickTop="1" x14ac:dyDescent="0.25">
      <c r="B19" s="78"/>
      <c r="C19" s="80" t="s">
        <v>1</v>
      </c>
      <c r="D19" s="81" t="s">
        <v>23</v>
      </c>
      <c r="E19" s="83" t="s">
        <v>2</v>
      </c>
      <c r="F19" s="84"/>
      <c r="H19" s="78"/>
      <c r="I19" s="80" t="s">
        <v>1</v>
      </c>
      <c r="J19" s="81" t="s">
        <v>23</v>
      </c>
      <c r="K19" s="83" t="s">
        <v>2</v>
      </c>
      <c r="L19" s="84"/>
    </row>
    <row r="20" spans="2:12" x14ac:dyDescent="0.25">
      <c r="B20" s="79"/>
      <c r="C20" s="79"/>
      <c r="D20" s="82"/>
      <c r="E20" s="25" t="s">
        <v>3</v>
      </c>
      <c r="F20" s="25" t="s">
        <v>4</v>
      </c>
      <c r="H20" s="79"/>
      <c r="I20" s="79"/>
      <c r="J20" s="82"/>
      <c r="K20" s="25" t="s">
        <v>3</v>
      </c>
      <c r="L20" s="25" t="s">
        <v>4</v>
      </c>
    </row>
    <row r="21" spans="2:12" x14ac:dyDescent="0.25">
      <c r="B21" s="3" t="s">
        <v>5</v>
      </c>
      <c r="C21" s="4">
        <v>133001</v>
      </c>
      <c r="D21" s="5">
        <v>2997</v>
      </c>
      <c r="E21" s="4">
        <f>D21-C21</f>
        <v>-130004</v>
      </c>
      <c r="F21" s="6">
        <f>(D21/C21)-1</f>
        <v>-0.97746633483958767</v>
      </c>
      <c r="H21" s="3" t="s">
        <v>5</v>
      </c>
      <c r="I21" s="4">
        <v>253919</v>
      </c>
      <c r="J21" s="5">
        <v>7359</v>
      </c>
      <c r="K21" s="4">
        <f>J21-I21</f>
        <v>-246560</v>
      </c>
      <c r="L21" s="6">
        <f>(J21/I21)-1</f>
        <v>-0.97101831686482698</v>
      </c>
    </row>
    <row r="22" spans="2:12" x14ac:dyDescent="0.25">
      <c r="D22" s="8"/>
      <c r="J22" s="8"/>
    </row>
    <row r="23" spans="2:12" x14ac:dyDescent="0.25">
      <c r="B23" s="9" t="s">
        <v>14</v>
      </c>
      <c r="C23" s="10">
        <v>5831</v>
      </c>
      <c r="D23" s="11">
        <v>217</v>
      </c>
      <c r="E23" s="10">
        <f t="shared" ref="E23:E31" si="4">D23-C23</f>
        <v>-5614</v>
      </c>
      <c r="F23" s="12">
        <f t="shared" ref="F23:F31" si="5">(D23/C23)-1</f>
        <v>-0.96278511404561828</v>
      </c>
      <c r="H23" s="9" t="s">
        <v>14</v>
      </c>
      <c r="I23" s="10">
        <v>12903</v>
      </c>
      <c r="J23" s="11">
        <v>688</v>
      </c>
      <c r="K23" s="10">
        <f t="shared" ref="K23:K31" si="6">J23-I23</f>
        <v>-12215</v>
      </c>
      <c r="L23" s="12">
        <f t="shared" ref="L23:L31" si="7">(J23/I23)-1</f>
        <v>-0.94667906688367043</v>
      </c>
    </row>
    <row r="24" spans="2:12" x14ac:dyDescent="0.25">
      <c r="B24" t="s">
        <v>15</v>
      </c>
      <c r="C24" s="13">
        <v>32831</v>
      </c>
      <c r="D24" s="14">
        <v>68</v>
      </c>
      <c r="E24" s="13">
        <f t="shared" si="4"/>
        <v>-32763</v>
      </c>
      <c r="F24" s="15">
        <f t="shared" si="5"/>
        <v>-0.99792878681733732</v>
      </c>
      <c r="H24" t="s">
        <v>15</v>
      </c>
      <c r="I24" s="13">
        <v>76817</v>
      </c>
      <c r="J24" s="14">
        <v>306</v>
      </c>
      <c r="K24" s="13">
        <f t="shared" si="6"/>
        <v>-76511</v>
      </c>
      <c r="L24" s="15">
        <f t="shared" si="7"/>
        <v>-0.99601650676282594</v>
      </c>
    </row>
    <row r="25" spans="2:12" x14ac:dyDescent="0.25">
      <c r="B25" s="9" t="s">
        <v>16</v>
      </c>
      <c r="C25" s="10">
        <v>17386</v>
      </c>
      <c r="D25" s="11">
        <v>493</v>
      </c>
      <c r="E25" s="10">
        <f t="shared" si="4"/>
        <v>-16893</v>
      </c>
      <c r="F25" s="12">
        <f t="shared" si="5"/>
        <v>-0.97164385137466924</v>
      </c>
      <c r="H25" s="9" t="s">
        <v>16</v>
      </c>
      <c r="I25" s="10">
        <v>42578</v>
      </c>
      <c r="J25" s="11">
        <v>1250</v>
      </c>
      <c r="K25" s="10">
        <f t="shared" si="6"/>
        <v>-41328</v>
      </c>
      <c r="L25" s="12">
        <f t="shared" si="7"/>
        <v>-0.9706421156465781</v>
      </c>
    </row>
    <row r="26" spans="2:12" x14ac:dyDescent="0.25">
      <c r="B26" t="s">
        <v>17</v>
      </c>
      <c r="C26" s="13">
        <v>4490</v>
      </c>
      <c r="D26" s="14">
        <v>106</v>
      </c>
      <c r="E26" s="13">
        <f t="shared" si="4"/>
        <v>-4384</v>
      </c>
      <c r="F26" s="15">
        <f t="shared" si="5"/>
        <v>-0.97639198218262802</v>
      </c>
      <c r="H26" t="s">
        <v>17</v>
      </c>
      <c r="I26" s="13">
        <v>9449</v>
      </c>
      <c r="J26" s="14">
        <v>299</v>
      </c>
      <c r="K26" s="13">
        <f t="shared" si="6"/>
        <v>-9150</v>
      </c>
      <c r="L26" s="15">
        <f t="shared" si="7"/>
        <v>-0.96835643983490316</v>
      </c>
    </row>
    <row r="27" spans="2:12" x14ac:dyDescent="0.25">
      <c r="B27" s="9" t="s">
        <v>18</v>
      </c>
      <c r="C27" s="10">
        <v>10073</v>
      </c>
      <c r="D27" s="11">
        <v>1400</v>
      </c>
      <c r="E27" s="10">
        <f t="shared" si="4"/>
        <v>-8673</v>
      </c>
      <c r="F27" s="12">
        <f t="shared" si="5"/>
        <v>-0.86101459346768583</v>
      </c>
      <c r="H27" s="9" t="s">
        <v>18</v>
      </c>
      <c r="I27" s="10">
        <v>17969</v>
      </c>
      <c r="J27" s="11">
        <v>2989</v>
      </c>
      <c r="K27" s="10">
        <f t="shared" si="6"/>
        <v>-14980</v>
      </c>
      <c r="L27" s="12">
        <f t="shared" si="7"/>
        <v>-0.83365796649785739</v>
      </c>
    </row>
    <row r="28" spans="2:12" x14ac:dyDescent="0.25">
      <c r="B28" t="s">
        <v>19</v>
      </c>
      <c r="C28" s="13">
        <v>19976</v>
      </c>
      <c r="D28" s="14">
        <v>104</v>
      </c>
      <c r="E28" s="13">
        <f t="shared" si="4"/>
        <v>-19872</v>
      </c>
      <c r="F28" s="15">
        <f t="shared" si="5"/>
        <v>-0.99479375250300361</v>
      </c>
      <c r="H28" t="s">
        <v>19</v>
      </c>
      <c r="I28" s="13">
        <v>40028</v>
      </c>
      <c r="J28" s="14">
        <v>401</v>
      </c>
      <c r="K28" s="13">
        <f t="shared" si="6"/>
        <v>-39627</v>
      </c>
      <c r="L28" s="15">
        <f t="shared" si="7"/>
        <v>-0.98998201259118612</v>
      </c>
    </row>
    <row r="29" spans="2:12" x14ac:dyDescent="0.25">
      <c r="B29" s="9" t="s">
        <v>20</v>
      </c>
      <c r="C29" s="10">
        <v>18910</v>
      </c>
      <c r="D29" s="11">
        <v>36</v>
      </c>
      <c r="E29" s="10">
        <f t="shared" si="4"/>
        <v>-18874</v>
      </c>
      <c r="F29" s="12">
        <f t="shared" si="5"/>
        <v>-0.9980962453728186</v>
      </c>
      <c r="H29" s="9" t="s">
        <v>20</v>
      </c>
      <c r="I29" s="10">
        <v>31694</v>
      </c>
      <c r="J29" s="11">
        <v>103</v>
      </c>
      <c r="K29" s="10">
        <f t="shared" si="6"/>
        <v>-31591</v>
      </c>
      <c r="L29" s="12">
        <f t="shared" si="7"/>
        <v>-0.99675017353442297</v>
      </c>
    </row>
    <row r="30" spans="2:12" x14ac:dyDescent="0.25">
      <c r="B30" t="s">
        <v>21</v>
      </c>
      <c r="C30" s="13">
        <v>2661</v>
      </c>
      <c r="D30" s="14">
        <v>3</v>
      </c>
      <c r="E30" s="13">
        <f t="shared" si="4"/>
        <v>-2658</v>
      </c>
      <c r="F30" s="15">
        <f t="shared" si="5"/>
        <v>-0.99887260428410374</v>
      </c>
      <c r="H30" t="s">
        <v>21</v>
      </c>
      <c r="I30" s="13">
        <v>4405</v>
      </c>
      <c r="J30" s="14">
        <v>21</v>
      </c>
      <c r="K30" s="13">
        <f t="shared" si="6"/>
        <v>-4384</v>
      </c>
      <c r="L30" s="15">
        <f t="shared" si="7"/>
        <v>-0.99523269012485815</v>
      </c>
    </row>
    <row r="31" spans="2:12" x14ac:dyDescent="0.25">
      <c r="B31" s="26" t="s">
        <v>30</v>
      </c>
      <c r="C31" s="27">
        <v>8760</v>
      </c>
      <c r="D31" s="28">
        <v>570</v>
      </c>
      <c r="E31" s="27">
        <f t="shared" si="4"/>
        <v>-8190</v>
      </c>
      <c r="F31" s="29">
        <f t="shared" si="5"/>
        <v>-0.93493150684931503</v>
      </c>
      <c r="H31" s="26" t="s">
        <v>30</v>
      </c>
      <c r="I31" s="27">
        <v>18076</v>
      </c>
      <c r="J31" s="28">
        <v>1302</v>
      </c>
      <c r="K31" s="27">
        <f t="shared" si="6"/>
        <v>-16774</v>
      </c>
      <c r="L31" s="29">
        <f t="shared" si="7"/>
        <v>-0.92797078999778715</v>
      </c>
    </row>
    <row r="32" spans="2:12" x14ac:dyDescent="0.25">
      <c r="B32" s="24"/>
      <c r="C32" s="13"/>
      <c r="D32" s="13"/>
      <c r="H32" s="24"/>
      <c r="I32" s="13"/>
      <c r="J32" s="13"/>
    </row>
    <row r="33" spans="2:12" x14ac:dyDescent="0.25">
      <c r="B33" s="2" t="s">
        <v>22</v>
      </c>
      <c r="C33" s="21">
        <v>34457</v>
      </c>
      <c r="D33" s="21">
        <v>2342</v>
      </c>
      <c r="E33" s="21">
        <f>D33-C33</f>
        <v>-32115</v>
      </c>
      <c r="F33" s="22">
        <f>(D33/C33)-1</f>
        <v>-0.93203122732681309</v>
      </c>
      <c r="H33" s="2" t="s">
        <v>22</v>
      </c>
      <c r="I33" s="21">
        <v>72525</v>
      </c>
      <c r="J33" s="21">
        <v>8440</v>
      </c>
      <c r="K33" s="21">
        <f>J33-I33</f>
        <v>-64085</v>
      </c>
      <c r="L33" s="22">
        <f>(J33/I33)-1</f>
        <v>-0.88362633574629434</v>
      </c>
    </row>
    <row r="35" spans="2:12" ht="63.75" customHeight="1" x14ac:dyDescent="0.25">
      <c r="B35" s="77" t="s">
        <v>27</v>
      </c>
      <c r="C35" s="77"/>
      <c r="D35" s="77"/>
      <c r="E35" s="77"/>
      <c r="F35" s="77"/>
    </row>
    <row r="37" spans="2:12" x14ac:dyDescent="0.25">
      <c r="B37" s="20" t="s">
        <v>88</v>
      </c>
      <c r="H37" s="23"/>
    </row>
  </sheetData>
  <mergeCells count="17">
    <mergeCell ref="K3:L3"/>
    <mergeCell ref="H19:H20"/>
    <mergeCell ref="I19:I20"/>
    <mergeCell ref="J19:J20"/>
    <mergeCell ref="K19:L19"/>
    <mergeCell ref="E19:F19"/>
    <mergeCell ref="B35:F35"/>
    <mergeCell ref="H3:H4"/>
    <mergeCell ref="I3:I4"/>
    <mergeCell ref="J3:J4"/>
    <mergeCell ref="B3:B4"/>
    <mergeCell ref="C3:C4"/>
    <mergeCell ref="D3:D4"/>
    <mergeCell ref="E3:F3"/>
    <mergeCell ref="B19:B20"/>
    <mergeCell ref="C19:C20"/>
    <mergeCell ref="D19:D20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{F84AD8B4-03E6-4E79-A40D-F3AA8425C064}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{6F378664-820D-4DDF-91C6-4CB54BCFE8DE}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{CC76F56C-1831-48FD-9B31-2897B1C06A2D}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{6ACB7002-E7F4-4A15-930C-2E2678692A2B}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{26CB064F-2EA4-4225-8936-BCC71C70A008}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{C1A99D72-DA15-4DF8-B9A6-326265E6B398}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{A6BCAD17-E00B-4C5E-91FC-1126F4C7BA69}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{5F032E15-2F6A-4818-920E-28EE5635272F}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{4D6D85EC-349B-4B1F-AD58-C13C3D5A10CD}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{8363C122-BE1B-4408-B9D8-E34DC4CBCAC6}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{51843D56-4185-4648-8B55-481EA95FA79C}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{02C43300-ACFE-4F78-8F4E-ABAAF14A79EA}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{508AF625-A62B-4E09-BCFC-EFCA9FEEF5F9}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{38E2E528-55B1-439B-BFB0-CC0A114B89FE}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{D6061DA1-9945-407E-BD0A-D3DE29FACA38}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{4D6371BA-1AFD-49B7-9E25-DB7DA1149943}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{99C333B7-1FAD-4DA5-BA07-FE1A35CE656D}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{D25A4705-AED4-4853-8465-7B7EC553E1DE}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{9C247FDC-0192-4407-80B5-B5B6F0AD6016}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{CE36E788-52C3-40D6-8496-73A9499490C2}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{9A0C87A1-323D-48C1-8358-D3E545290E6B}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{115B042A-E171-4B62-B0C7-7E8556193E42}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{EF9C9EE3-B9F9-4D74-903A-F9183C00C6E7}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{215B8BEC-026A-446E-969B-8D0A8352C356}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{2661D5F2-2685-4109-A620-9FC3C1423DBB}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{6A8C592E-95B0-4D7B-AF60-4D8A051629DB}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{B32517E3-533C-4D2E-AF9E-E260078A3982}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{26424B88-EB15-47A9-93A1-5EB3B01B4E9D}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{43342CF2-37BE-4B9F-8339-10AF4920F0CD}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{72C9AE23-8A3F-455F-9C42-7C699AC0896A}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{4DEFF392-C42C-4AED-91FA-4B7C1BB0E9E1}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{C81FDD24-FC8E-4B9B-84B1-655404629ED2}</x14:id>
        </ext>
      </extLst>
    </cfRule>
  </conditionalFormatting>
  <pageMargins left="0.7" right="0.7" top="0.75" bottom="0.75" header="0.3" footer="0.3"/>
  <ignoredErrors>
    <ignoredError sqref="C19:D20 C3:D4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4AD8B4-03E6-4E79-A40D-F3AA8425C0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F378664-820D-4DDF-91C6-4CB54BCFE8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C76F56C-1831-48FD-9B31-2897B1C06A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ACB7002-E7F4-4A15-930C-2E2678692A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6CB064F-2EA4-4225-8936-BCC71C70A0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1A99D72-DA15-4DF8-B9A6-326265E6B3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6BCAD17-E00B-4C5E-91FC-1126F4C7BA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5F032E15-2F6A-4818-920E-28EE563527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D6D85EC-349B-4B1F-AD58-C13C3D5A10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363C122-BE1B-4408-B9D8-E34DC4CBCA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1843D56-4185-4648-8B55-481EA95FA7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02C43300-ACFE-4F78-8F4E-ABAAF14A79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508AF625-A62B-4E09-BCFC-EFCA9FEEF5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38E2E528-55B1-439B-BFB0-CC0A114B89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6061DA1-9945-407E-BD0A-D3DE29FACA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4D6371BA-1AFD-49B7-9E25-DB7DA11499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9C333B7-1FAD-4DA5-BA07-FE1A35CE65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25A4705-AED4-4853-8465-7B7EC553E1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9C247FDC-0192-4407-80B5-B5B6F0AD60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E36E788-52C3-40D6-8496-73A9499490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9A0C87A1-323D-48C1-8358-D3E545290E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15B042A-E171-4B62-B0C7-7E8556193E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F9C9EE3-B9F9-4D74-903A-F9183C00C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215B8BEC-026A-446E-969B-8D0A8352C3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2661D5F2-2685-4109-A620-9FC3C1423D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A8C592E-95B0-4D7B-AF60-4D8A051629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32517E3-533C-4D2E-AF9E-E260078A39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26424B88-EB15-47A9-93A1-5EB3B01B4E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3342CF2-37BE-4B9F-8339-10AF4920F0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72C9AE23-8A3F-455F-9C42-7C699AC089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4DEFF392-C42C-4AED-91FA-4B7C1BB0E9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C81FDD24-FC8E-4B9B-84B1-655404629E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2E29-D370-46A0-8034-5A3EC174E9AB}">
  <dimension ref="B1:L37"/>
  <sheetViews>
    <sheetView zoomScale="120" zoomScaleNormal="120" workbookViewId="0">
      <selection activeCell="H22" sqref="H22"/>
    </sheetView>
  </sheetViews>
  <sheetFormatPr defaultRowHeight="15" x14ac:dyDescent="0.25"/>
  <cols>
    <col min="2" max="2" width="30.7109375" customWidth="1"/>
    <col min="8" max="8" width="22.28515625" customWidth="1"/>
    <col min="9" max="12" width="9.7109375" customWidth="1"/>
  </cols>
  <sheetData>
    <row r="1" spans="2:12" x14ac:dyDescent="0.25">
      <c r="B1" s="1" t="s">
        <v>29</v>
      </c>
      <c r="H1" s="1" t="s">
        <v>29</v>
      </c>
    </row>
    <row r="2" spans="2:12" ht="15.75" thickBot="1" x14ac:dyDescent="0.3">
      <c r="B2" s="2" t="s">
        <v>39</v>
      </c>
      <c r="H2" s="2" t="s">
        <v>41</v>
      </c>
    </row>
    <row r="3" spans="2:12" ht="15.75" thickTop="1" x14ac:dyDescent="0.25">
      <c r="B3" s="78"/>
      <c r="C3" s="80" t="s">
        <v>1</v>
      </c>
      <c r="D3" s="81" t="s">
        <v>23</v>
      </c>
      <c r="E3" s="83" t="s">
        <v>2</v>
      </c>
      <c r="F3" s="84"/>
      <c r="H3" s="78"/>
      <c r="I3" s="80" t="s">
        <v>1</v>
      </c>
      <c r="J3" s="81" t="s">
        <v>23</v>
      </c>
      <c r="K3" s="83" t="s">
        <v>2</v>
      </c>
      <c r="L3" s="84"/>
    </row>
    <row r="4" spans="2:12" x14ac:dyDescent="0.25">
      <c r="B4" s="79"/>
      <c r="C4" s="79"/>
      <c r="D4" s="82"/>
      <c r="E4" s="25" t="s">
        <v>3</v>
      </c>
      <c r="F4" s="25" t="s">
        <v>4</v>
      </c>
      <c r="H4" s="79"/>
      <c r="I4" s="79"/>
      <c r="J4" s="82"/>
      <c r="K4" s="25" t="s">
        <v>3</v>
      </c>
      <c r="L4" s="25" t="s">
        <v>4</v>
      </c>
    </row>
    <row r="5" spans="2:12" x14ac:dyDescent="0.25">
      <c r="B5" s="3" t="s">
        <v>5</v>
      </c>
      <c r="C5" s="4">
        <v>79873</v>
      </c>
      <c r="D5" s="5">
        <v>4601</v>
      </c>
      <c r="E5" s="4">
        <f>D5-C5</f>
        <v>-75272</v>
      </c>
      <c r="F5" s="6">
        <f>(D5/C5)-1</f>
        <v>-0.94239605373530477</v>
      </c>
      <c r="H5" s="3" t="s">
        <v>5</v>
      </c>
      <c r="I5" s="4">
        <v>333792</v>
      </c>
      <c r="J5" s="5">
        <v>11960</v>
      </c>
      <c r="K5" s="4">
        <f>J5-I5</f>
        <v>-321832</v>
      </c>
      <c r="L5" s="6">
        <f>(J5/I5)-1</f>
        <v>-0.96416930303901827</v>
      </c>
    </row>
    <row r="6" spans="2:12" x14ac:dyDescent="0.25">
      <c r="B6" s="7" t="s">
        <v>44</v>
      </c>
      <c r="D6" s="8"/>
      <c r="H6" s="7" t="s">
        <v>43</v>
      </c>
      <c r="J6" s="8"/>
    </row>
    <row r="7" spans="2:12" x14ac:dyDescent="0.25">
      <c r="B7" s="9" t="s">
        <v>8</v>
      </c>
      <c r="C7" s="10">
        <v>4983</v>
      </c>
      <c r="D7" s="11">
        <v>1286</v>
      </c>
      <c r="E7" s="10">
        <f t="shared" ref="E7:E16" si="0">D7-C7</f>
        <v>-3697</v>
      </c>
      <c r="F7" s="12">
        <f t="shared" ref="F7:F16" si="1">(D7/C7)-1</f>
        <v>-0.74192253662452345</v>
      </c>
      <c r="H7" s="9" t="s">
        <v>8</v>
      </c>
      <c r="I7" s="10">
        <v>16408</v>
      </c>
      <c r="J7" s="11">
        <v>3710</v>
      </c>
      <c r="K7" s="10">
        <f t="shared" ref="K7:K16" si="2">J7-I7</f>
        <v>-12698</v>
      </c>
      <c r="L7" s="12">
        <f t="shared" ref="L7:L16" si="3">(J7/I7)-1</f>
        <v>-0.77389078498293518</v>
      </c>
    </row>
    <row r="8" spans="2:12" x14ac:dyDescent="0.25">
      <c r="B8" t="s">
        <v>9</v>
      </c>
      <c r="C8" s="13">
        <v>4614</v>
      </c>
      <c r="D8" s="14">
        <v>600</v>
      </c>
      <c r="E8" s="13">
        <f t="shared" si="0"/>
        <v>-4014</v>
      </c>
      <c r="F8" s="15">
        <f t="shared" si="1"/>
        <v>-0.86996098829648894</v>
      </c>
      <c r="H8" t="s">
        <v>9</v>
      </c>
      <c r="I8" s="13">
        <v>19576</v>
      </c>
      <c r="J8" s="14">
        <v>1245</v>
      </c>
      <c r="K8" s="13">
        <f t="shared" si="2"/>
        <v>-18331</v>
      </c>
      <c r="L8" s="15">
        <f t="shared" si="3"/>
        <v>-0.93640171638741321</v>
      </c>
    </row>
    <row r="9" spans="2:12" x14ac:dyDescent="0.25">
      <c r="B9" s="9" t="s">
        <v>24</v>
      </c>
      <c r="C9" s="10">
        <v>5654</v>
      </c>
      <c r="D9" s="11">
        <v>351</v>
      </c>
      <c r="E9" s="10">
        <f t="shared" si="0"/>
        <v>-5303</v>
      </c>
      <c r="F9" s="12">
        <f t="shared" si="1"/>
        <v>-0.93792005659709943</v>
      </c>
      <c r="H9" s="9" t="s">
        <v>24</v>
      </c>
      <c r="I9" s="10">
        <v>11301</v>
      </c>
      <c r="J9" s="11">
        <v>879</v>
      </c>
      <c r="K9" s="10">
        <f t="shared" si="2"/>
        <v>-10422</v>
      </c>
      <c r="L9" s="12">
        <f t="shared" si="3"/>
        <v>-0.92221927263074066</v>
      </c>
    </row>
    <row r="10" spans="2:12" x14ac:dyDescent="0.25">
      <c r="B10" t="s">
        <v>11</v>
      </c>
      <c r="C10" s="13">
        <v>1819</v>
      </c>
      <c r="D10" s="14">
        <v>242</v>
      </c>
      <c r="E10" s="13">
        <f t="shared" si="0"/>
        <v>-1577</v>
      </c>
      <c r="F10" s="15">
        <f t="shared" si="1"/>
        <v>-0.86695986805937331</v>
      </c>
      <c r="H10" t="s">
        <v>7</v>
      </c>
      <c r="I10" s="13">
        <v>50005</v>
      </c>
      <c r="J10" s="14">
        <v>611</v>
      </c>
      <c r="K10" s="13">
        <f t="shared" si="2"/>
        <v>-49394</v>
      </c>
      <c r="L10" s="15">
        <f t="shared" si="3"/>
        <v>-0.98778122187781225</v>
      </c>
    </row>
    <row r="11" spans="2:12" x14ac:dyDescent="0.25">
      <c r="B11" s="9" t="s">
        <v>7</v>
      </c>
      <c r="C11" s="10">
        <v>14646</v>
      </c>
      <c r="D11" s="11">
        <v>236</v>
      </c>
      <c r="E11" s="10">
        <f t="shared" si="0"/>
        <v>-14410</v>
      </c>
      <c r="F11" s="12">
        <f t="shared" si="1"/>
        <v>-0.98388638536119077</v>
      </c>
      <c r="H11" s="9" t="s">
        <v>11</v>
      </c>
      <c r="I11" s="10">
        <v>6047</v>
      </c>
      <c r="J11" s="11">
        <v>566</v>
      </c>
      <c r="K11" s="10">
        <f t="shared" si="2"/>
        <v>-5481</v>
      </c>
      <c r="L11" s="12">
        <f t="shared" si="3"/>
        <v>-0.90639986770299319</v>
      </c>
    </row>
    <row r="12" spans="2:12" x14ac:dyDescent="0.25">
      <c r="B12" t="s">
        <v>10</v>
      </c>
      <c r="C12" s="13">
        <v>4109</v>
      </c>
      <c r="D12" s="14">
        <v>218</v>
      </c>
      <c r="E12" s="13">
        <f t="shared" si="0"/>
        <v>-3891</v>
      </c>
      <c r="F12" s="15">
        <f t="shared" si="1"/>
        <v>-0.94694572888780726</v>
      </c>
      <c r="H12" t="s">
        <v>10</v>
      </c>
      <c r="I12" s="13">
        <v>19188</v>
      </c>
      <c r="J12" s="14">
        <v>458</v>
      </c>
      <c r="K12" s="13">
        <f t="shared" si="2"/>
        <v>-18730</v>
      </c>
      <c r="L12" s="15">
        <f t="shared" si="3"/>
        <v>-0.97613091515530537</v>
      </c>
    </row>
    <row r="13" spans="2:12" x14ac:dyDescent="0.25">
      <c r="B13" s="9" t="s">
        <v>6</v>
      </c>
      <c r="C13" s="10">
        <v>22869</v>
      </c>
      <c r="D13" s="11">
        <v>119</v>
      </c>
      <c r="E13" s="10">
        <f t="shared" si="0"/>
        <v>-22750</v>
      </c>
      <c r="F13" s="12">
        <f t="shared" si="1"/>
        <v>-0.99479644934190392</v>
      </c>
      <c r="H13" s="9" t="s">
        <v>6</v>
      </c>
      <c r="I13" s="10">
        <v>94041</v>
      </c>
      <c r="J13" s="11">
        <v>398</v>
      </c>
      <c r="K13" s="10">
        <f t="shared" si="2"/>
        <v>-93643</v>
      </c>
      <c r="L13" s="12">
        <f t="shared" si="3"/>
        <v>-0.9957678034048979</v>
      </c>
    </row>
    <row r="14" spans="2:12" x14ac:dyDescent="0.25">
      <c r="B14" t="s">
        <v>13</v>
      </c>
      <c r="C14" s="13">
        <v>576</v>
      </c>
      <c r="D14" s="14">
        <v>102</v>
      </c>
      <c r="E14" s="13">
        <f t="shared" si="0"/>
        <v>-474</v>
      </c>
      <c r="F14" s="15">
        <f t="shared" si="1"/>
        <v>-0.82291666666666663</v>
      </c>
      <c r="H14" t="s">
        <v>13</v>
      </c>
      <c r="I14" s="13">
        <v>3585</v>
      </c>
      <c r="J14" s="14">
        <v>308</v>
      </c>
      <c r="K14" s="13">
        <f t="shared" si="2"/>
        <v>-3277</v>
      </c>
      <c r="L14" s="15">
        <f t="shared" si="3"/>
        <v>-0.91408647140864718</v>
      </c>
    </row>
    <row r="15" spans="2:12" x14ac:dyDescent="0.25">
      <c r="B15" s="9" t="s">
        <v>34</v>
      </c>
      <c r="C15" s="10">
        <v>1281</v>
      </c>
      <c r="D15" s="11">
        <v>87</v>
      </c>
      <c r="E15" s="10">
        <f t="shared" si="0"/>
        <v>-1194</v>
      </c>
      <c r="F15" s="12">
        <f t="shared" si="1"/>
        <v>-0.9320843091334895</v>
      </c>
      <c r="H15" s="9" t="s">
        <v>12</v>
      </c>
      <c r="I15" s="10">
        <v>6224</v>
      </c>
      <c r="J15" s="11">
        <v>245</v>
      </c>
      <c r="K15" s="10">
        <f t="shared" si="2"/>
        <v>-5979</v>
      </c>
      <c r="L15" s="12">
        <f t="shared" si="3"/>
        <v>-0.9606362467866324</v>
      </c>
    </row>
    <row r="16" spans="2:12" x14ac:dyDescent="0.25">
      <c r="B16" s="16" t="s">
        <v>12</v>
      </c>
      <c r="C16" s="17">
        <v>1819</v>
      </c>
      <c r="D16" s="18">
        <v>83</v>
      </c>
      <c r="E16" s="17">
        <f t="shared" si="0"/>
        <v>-1736</v>
      </c>
      <c r="F16" s="19">
        <f t="shared" si="1"/>
        <v>-0.95437053326003296</v>
      </c>
      <c r="H16" s="16" t="s">
        <v>34</v>
      </c>
      <c r="I16" s="17">
        <v>5728</v>
      </c>
      <c r="J16" s="18">
        <v>214</v>
      </c>
      <c r="K16" s="17">
        <f t="shared" si="2"/>
        <v>-5514</v>
      </c>
      <c r="L16" s="19">
        <f t="shared" si="3"/>
        <v>-0.96263966480446927</v>
      </c>
    </row>
    <row r="17" spans="2:12" x14ac:dyDescent="0.25">
      <c r="B17" s="20"/>
      <c r="H17" s="20"/>
    </row>
    <row r="18" spans="2:12" ht="15.75" thickBot="1" x14ac:dyDescent="0.3">
      <c r="B18" s="2" t="s">
        <v>40</v>
      </c>
      <c r="H18" s="2" t="s">
        <v>42</v>
      </c>
    </row>
    <row r="19" spans="2:12" ht="15.75" thickTop="1" x14ac:dyDescent="0.25">
      <c r="B19" s="78"/>
      <c r="C19" s="80" t="s">
        <v>1</v>
      </c>
      <c r="D19" s="81" t="s">
        <v>23</v>
      </c>
      <c r="E19" s="83" t="s">
        <v>2</v>
      </c>
      <c r="F19" s="84"/>
      <c r="H19" s="78"/>
      <c r="I19" s="80" t="s">
        <v>1</v>
      </c>
      <c r="J19" s="81" t="s">
        <v>23</v>
      </c>
      <c r="K19" s="83" t="s">
        <v>2</v>
      </c>
      <c r="L19" s="84"/>
    </row>
    <row r="20" spans="2:12" x14ac:dyDescent="0.25">
      <c r="B20" s="79"/>
      <c r="C20" s="79"/>
      <c r="D20" s="82"/>
      <c r="E20" s="25" t="s">
        <v>3</v>
      </c>
      <c r="F20" s="25" t="s">
        <v>4</v>
      </c>
      <c r="H20" s="79"/>
      <c r="I20" s="79"/>
      <c r="J20" s="82"/>
      <c r="K20" s="25" t="s">
        <v>3</v>
      </c>
      <c r="L20" s="25" t="s">
        <v>4</v>
      </c>
    </row>
    <row r="21" spans="2:12" x14ac:dyDescent="0.25">
      <c r="B21" s="3" t="s">
        <v>5</v>
      </c>
      <c r="C21" s="4">
        <v>79873</v>
      </c>
      <c r="D21" s="5">
        <v>4601</v>
      </c>
      <c r="E21" s="4">
        <f>D21-C21</f>
        <v>-75272</v>
      </c>
      <c r="F21" s="6">
        <f>(D21/C21)-1</f>
        <v>-0.94239605373530477</v>
      </c>
      <c r="H21" s="3" t="s">
        <v>5</v>
      </c>
      <c r="I21" s="4">
        <v>333792</v>
      </c>
      <c r="J21" s="5">
        <v>11960</v>
      </c>
      <c r="K21" s="4">
        <f>J21-I21</f>
        <v>-321832</v>
      </c>
      <c r="L21" s="6">
        <f>(J21/I21)-1</f>
        <v>-0.96416930303901827</v>
      </c>
    </row>
    <row r="22" spans="2:12" x14ac:dyDescent="0.25">
      <c r="D22" s="8"/>
      <c r="J22" s="8"/>
    </row>
    <row r="23" spans="2:12" x14ac:dyDescent="0.25">
      <c r="B23" s="9" t="s">
        <v>14</v>
      </c>
      <c r="C23" s="10">
        <v>3449</v>
      </c>
      <c r="D23" s="11">
        <v>421</v>
      </c>
      <c r="E23" s="10">
        <f t="shared" ref="E23:E31" si="4">D23-C23</f>
        <v>-3028</v>
      </c>
      <c r="F23" s="12">
        <f t="shared" ref="F23:F31" si="5">(D23/C23)-1</f>
        <v>-0.87793563351696147</v>
      </c>
      <c r="H23" s="9" t="s">
        <v>14</v>
      </c>
      <c r="I23" s="10">
        <v>16352</v>
      </c>
      <c r="J23" s="11">
        <v>1109</v>
      </c>
      <c r="K23" s="10">
        <f t="shared" ref="K23:K31" si="6">J23-I23</f>
        <v>-15243</v>
      </c>
      <c r="L23" s="12">
        <f t="shared" ref="L23:L31" si="7">(J23/I23)-1</f>
        <v>-0.93217954990215268</v>
      </c>
    </row>
    <row r="24" spans="2:12" x14ac:dyDescent="0.25">
      <c r="B24" t="s">
        <v>15</v>
      </c>
      <c r="C24" s="13">
        <v>24439</v>
      </c>
      <c r="D24" s="14">
        <v>132</v>
      </c>
      <c r="E24" s="13">
        <f t="shared" si="4"/>
        <v>-24307</v>
      </c>
      <c r="F24" s="15">
        <f t="shared" si="5"/>
        <v>-0.99459879700478748</v>
      </c>
      <c r="H24" t="s">
        <v>15</v>
      </c>
      <c r="I24" s="13">
        <v>101256</v>
      </c>
      <c r="J24" s="14">
        <v>438</v>
      </c>
      <c r="K24" s="13">
        <f t="shared" si="6"/>
        <v>-100818</v>
      </c>
      <c r="L24" s="15">
        <f t="shared" si="7"/>
        <v>-0.99567433041004982</v>
      </c>
    </row>
    <row r="25" spans="2:12" x14ac:dyDescent="0.25">
      <c r="B25" s="9" t="s">
        <v>16</v>
      </c>
      <c r="C25" s="10">
        <v>11777</v>
      </c>
      <c r="D25" s="11">
        <v>1027</v>
      </c>
      <c r="E25" s="10">
        <f t="shared" si="4"/>
        <v>-10750</v>
      </c>
      <c r="F25" s="12">
        <f t="shared" si="5"/>
        <v>-0.9127961280461917</v>
      </c>
      <c r="H25" s="9" t="s">
        <v>16</v>
      </c>
      <c r="I25" s="10">
        <v>54355</v>
      </c>
      <c r="J25" s="11">
        <v>2277</v>
      </c>
      <c r="K25" s="10">
        <f t="shared" si="6"/>
        <v>-52078</v>
      </c>
      <c r="L25" s="12">
        <f t="shared" si="7"/>
        <v>-0.95810872964768645</v>
      </c>
    </row>
    <row r="26" spans="2:12" x14ac:dyDescent="0.25">
      <c r="B26" t="s">
        <v>17</v>
      </c>
      <c r="C26" s="13">
        <v>3202</v>
      </c>
      <c r="D26" s="14">
        <v>153</v>
      </c>
      <c r="E26" s="13">
        <f t="shared" si="4"/>
        <v>-3049</v>
      </c>
      <c r="F26" s="15">
        <f t="shared" si="5"/>
        <v>-0.95221736414740787</v>
      </c>
      <c r="H26" t="s">
        <v>17</v>
      </c>
      <c r="I26" s="13">
        <v>12651</v>
      </c>
      <c r="J26" s="14">
        <v>452</v>
      </c>
      <c r="K26" s="13">
        <f t="shared" si="6"/>
        <v>-12199</v>
      </c>
      <c r="L26" s="15">
        <f t="shared" si="7"/>
        <v>-0.96427159908307647</v>
      </c>
    </row>
    <row r="27" spans="2:12" x14ac:dyDescent="0.25">
      <c r="B27" s="9" t="s">
        <v>18</v>
      </c>
      <c r="C27" s="10">
        <v>11211</v>
      </c>
      <c r="D27" s="11">
        <v>1651</v>
      </c>
      <c r="E27" s="10">
        <f t="shared" si="4"/>
        <v>-9560</v>
      </c>
      <c r="F27" s="12">
        <f t="shared" si="5"/>
        <v>-0.85273392204085274</v>
      </c>
      <c r="H27" s="9" t="s">
        <v>18</v>
      </c>
      <c r="I27" s="10">
        <v>29180</v>
      </c>
      <c r="J27" s="11">
        <v>4640</v>
      </c>
      <c r="K27" s="10">
        <f t="shared" si="6"/>
        <v>-24540</v>
      </c>
      <c r="L27" s="12">
        <f t="shared" si="7"/>
        <v>-0.84098697738176831</v>
      </c>
    </row>
    <row r="28" spans="2:12" x14ac:dyDescent="0.25">
      <c r="B28" t="s">
        <v>19</v>
      </c>
      <c r="C28" s="13">
        <v>16635</v>
      </c>
      <c r="D28" s="14">
        <v>249</v>
      </c>
      <c r="E28" s="13">
        <f t="shared" si="4"/>
        <v>-16386</v>
      </c>
      <c r="F28" s="15">
        <f t="shared" si="5"/>
        <v>-0.98503155996393144</v>
      </c>
      <c r="H28" t="s">
        <v>19</v>
      </c>
      <c r="I28" s="13">
        <v>56663</v>
      </c>
      <c r="J28" s="14">
        <v>650</v>
      </c>
      <c r="K28" s="13">
        <f t="shared" si="6"/>
        <v>-56013</v>
      </c>
      <c r="L28" s="15">
        <f t="shared" si="7"/>
        <v>-0.98852866950214424</v>
      </c>
    </row>
    <row r="29" spans="2:12" x14ac:dyDescent="0.25">
      <c r="B29" s="9" t="s">
        <v>20</v>
      </c>
      <c r="C29" s="10">
        <v>4758</v>
      </c>
      <c r="D29" s="11">
        <v>69</v>
      </c>
      <c r="E29" s="10">
        <f t="shared" si="4"/>
        <v>-4689</v>
      </c>
      <c r="F29" s="12">
        <f t="shared" si="5"/>
        <v>-0.98549810844892816</v>
      </c>
      <c r="H29" s="9" t="s">
        <v>20</v>
      </c>
      <c r="I29" s="10">
        <v>36452</v>
      </c>
      <c r="J29" s="11">
        <v>172</v>
      </c>
      <c r="K29" s="10">
        <f t="shared" si="6"/>
        <v>-36280</v>
      </c>
      <c r="L29" s="12">
        <f t="shared" si="7"/>
        <v>-0.99528146603752876</v>
      </c>
    </row>
    <row r="30" spans="2:12" x14ac:dyDescent="0.25">
      <c r="B30" t="s">
        <v>21</v>
      </c>
      <c r="C30" s="13">
        <v>1180</v>
      </c>
      <c r="D30" s="14">
        <v>9</v>
      </c>
      <c r="E30" s="13">
        <f t="shared" si="4"/>
        <v>-1171</v>
      </c>
      <c r="F30" s="15">
        <f t="shared" si="5"/>
        <v>-0.99237288135593216</v>
      </c>
      <c r="H30" t="s">
        <v>21</v>
      </c>
      <c r="I30" s="13">
        <v>5585</v>
      </c>
      <c r="J30" s="14">
        <v>30</v>
      </c>
      <c r="K30" s="13">
        <f t="shared" si="6"/>
        <v>-5555</v>
      </c>
      <c r="L30" s="15">
        <f t="shared" si="7"/>
        <v>-0.9946284691136974</v>
      </c>
    </row>
    <row r="31" spans="2:12" x14ac:dyDescent="0.25">
      <c r="B31" s="26" t="s">
        <v>30</v>
      </c>
      <c r="C31" s="27">
        <v>3222</v>
      </c>
      <c r="D31" s="28">
        <v>890</v>
      </c>
      <c r="E31" s="27">
        <f t="shared" si="4"/>
        <v>-2332</v>
      </c>
      <c r="F31" s="29">
        <f t="shared" si="5"/>
        <v>-0.72377405338299194</v>
      </c>
      <c r="H31" s="26" t="s">
        <v>30</v>
      </c>
      <c r="I31" s="27">
        <v>21298</v>
      </c>
      <c r="J31" s="28">
        <v>2192</v>
      </c>
      <c r="K31" s="27">
        <f t="shared" si="6"/>
        <v>-19106</v>
      </c>
      <c r="L31" s="29">
        <f t="shared" si="7"/>
        <v>-0.89707953798478735</v>
      </c>
    </row>
    <row r="32" spans="2:12" x14ac:dyDescent="0.25">
      <c r="B32" s="24"/>
      <c r="C32" s="13"/>
      <c r="D32" s="13"/>
      <c r="H32" s="24"/>
      <c r="I32" s="13"/>
      <c r="J32" s="13"/>
    </row>
    <row r="33" spans="2:12" x14ac:dyDescent="0.25">
      <c r="B33" s="2" t="s">
        <v>22</v>
      </c>
      <c r="C33" s="21">
        <v>15738</v>
      </c>
      <c r="D33" s="21">
        <v>3128</v>
      </c>
      <c r="E33" s="21">
        <f>D33-C33</f>
        <v>-12610</v>
      </c>
      <c r="F33" s="22">
        <f>(D33/C33)-1</f>
        <v>-0.80124539331554201</v>
      </c>
      <c r="H33" s="2" t="s">
        <v>22</v>
      </c>
      <c r="I33" s="21">
        <v>88263</v>
      </c>
      <c r="J33" s="21">
        <v>11598</v>
      </c>
      <c r="K33" s="21">
        <f>J33-I33</f>
        <v>-76665</v>
      </c>
      <c r="L33" s="22">
        <f>(J33/I33)-1</f>
        <v>-0.86859726046021546</v>
      </c>
    </row>
    <row r="35" spans="2:12" ht="59.25" customHeight="1" x14ac:dyDescent="0.25">
      <c r="B35" s="77" t="s">
        <v>27</v>
      </c>
      <c r="C35" s="77"/>
      <c r="D35" s="77"/>
      <c r="E35" s="77"/>
      <c r="F35" s="77"/>
    </row>
    <row r="37" spans="2:12" x14ac:dyDescent="0.25">
      <c r="B37" s="20" t="s">
        <v>88</v>
      </c>
    </row>
  </sheetData>
  <mergeCells count="17">
    <mergeCell ref="E19:F19"/>
    <mergeCell ref="B35:F35"/>
    <mergeCell ref="H3:H4"/>
    <mergeCell ref="I3:I4"/>
    <mergeCell ref="J3:J4"/>
    <mergeCell ref="B3:B4"/>
    <mergeCell ref="C3:C4"/>
    <mergeCell ref="D3:D4"/>
    <mergeCell ref="E3:F3"/>
    <mergeCell ref="B19:B20"/>
    <mergeCell ref="C19:C20"/>
    <mergeCell ref="D19:D20"/>
    <mergeCell ref="K3:L3"/>
    <mergeCell ref="H19:H20"/>
    <mergeCell ref="I19:I20"/>
    <mergeCell ref="J19:J20"/>
    <mergeCell ref="K19:L19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{2B891203-1136-41EC-AE86-F0BE98190413}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{600767F3-6F84-4C04-8ACF-18D9A605A67A}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{FC8269E2-BFF7-41C3-9F81-884E7FDFD33A}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{BC075962-EC4B-4D92-BB70-2E0DF7D16431}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{EDE78274-54CC-4039-9743-E85B6C7ACD0D}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{5D13A04B-3BE8-4B59-A8B7-CB9648B46EE1}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{8F406F2E-AD30-4D03-B530-D280D265E84E}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{E83CEA78-DF55-4508-92C1-680634962EDF}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{3FED437E-F495-4F2A-B9EB-34F2BF0E5216}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{64D45FEA-03A0-41A7-902F-6FC956186F6A}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{58F2B0EE-6A09-46DB-8B38-6A04FBDBCCA2}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{EAD8C30A-2C70-4051-9F6D-D84451CF1420}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{FD72AE8E-5DA2-4D17-8E64-FFEE08D1CB26}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{93D9F997-DB7F-4749-A583-FB71D66D61E2}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{796AB065-10D3-4493-B662-0DB059AF7459}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{9B915BF5-7500-42B1-B1A9-AA69E6E3A23D}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{B11BC93E-AFCF-43BB-9885-A6969B5928BA}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{CA058DD9-6ED3-42CA-BC76-21D3757F6665}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{DE5F3DEB-6AE9-4569-9F18-D40DF846C265}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{8CE8567B-AB3F-4D1C-BF5C-3BCE90022F89}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{4A380586-2C5D-41D9-A94E-5B7F68FDB7F3}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{3815B580-AACC-479A-989D-B64CB8C2C4BF}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{EF15EA85-B97C-4B47-8ACC-1199464D344D}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{1AA5F66F-B0AE-44A3-A5F6-956AA650F7F5}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{F1DCCE4B-06EF-455E-895C-652597585996}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{5B4A2B93-6276-4FFF-B1A5-802E27242D1F}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{CCA2DC77-A966-4E79-B321-697C010976D5}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{7E12F15C-FA3E-4E8D-8DF9-0968D7C71865}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{CE44906B-8DEE-4685-B518-DEF5C5A57503}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{CCDF3D36-60C0-41F8-AC28-7625BC579B54}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{D45B48AE-8B0F-4D6E-8C54-CACDAA1DB1AD}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{7F3D7E75-9774-4D57-8209-DBA64F50C608}</x14:id>
        </ext>
      </extLst>
    </cfRule>
  </conditionalFormatting>
  <pageMargins left="0.7" right="0.7" top="0.75" bottom="0.75" header="0.3" footer="0.3"/>
  <ignoredErrors>
    <ignoredError sqref="I19:J20 I3:J4 C3:D4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891203-1136-41EC-AE86-F0BE981904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00767F3-6F84-4C04-8ACF-18D9A605A6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C8269E2-BFF7-41C3-9F81-884E7FDFD3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C075962-EC4B-4D92-BB70-2E0DF7D164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DE78274-54CC-4039-9743-E85B6C7ACD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D13A04B-3BE8-4B59-A8B7-CB9648B46E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F406F2E-AD30-4D03-B530-D280D265E8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83CEA78-DF55-4508-92C1-680634962E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FED437E-F495-4F2A-B9EB-34F2BF0E52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4D45FEA-03A0-41A7-902F-6FC956186F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8F2B0EE-6A09-46DB-8B38-6A04FBDBCC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EAD8C30A-2C70-4051-9F6D-D84451CF14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D72AE8E-5DA2-4D17-8E64-FFEE08D1CB2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93D9F997-DB7F-4749-A583-FB71D66D61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796AB065-10D3-4493-B662-0DB059AF74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9B915BF5-7500-42B1-B1A9-AA69E6E3A2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11BC93E-AFCF-43BB-9885-A6969B5928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CA058DD9-6ED3-42CA-BC76-21D3757F66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E5F3DEB-6AE9-4569-9F18-D40DF846C2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8CE8567B-AB3F-4D1C-BF5C-3BCE90022F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A380586-2C5D-41D9-A94E-5B7F68FDB7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3815B580-AACC-479A-989D-B64CB8C2C4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F15EA85-B97C-4B47-8ACC-1199464D34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AA5F66F-B0AE-44A3-A5F6-956AA650F7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F1DCCE4B-06EF-455E-895C-6525975859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B4A2B93-6276-4FFF-B1A5-802E27242D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CCA2DC77-A966-4E79-B321-697C010976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E12F15C-FA3E-4E8D-8DF9-0968D7C718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CE44906B-8DEE-4685-B518-DEF5C5A575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CCDF3D36-60C0-41F8-AC28-7625BC579B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D45B48AE-8B0F-4D6E-8C54-CACDAA1DB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7F3D7E75-9774-4D57-8209-DBA64F50C6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5C84-9CDF-4C7B-A262-F1975EB630EA}">
  <dimension ref="B1:M44"/>
  <sheetViews>
    <sheetView workbookViewId="0">
      <selection activeCell="S5" sqref="S5"/>
    </sheetView>
  </sheetViews>
  <sheetFormatPr defaultRowHeight="15" x14ac:dyDescent="0.25"/>
  <cols>
    <col min="2" max="2" width="19.140625" customWidth="1"/>
    <col min="3" max="6" width="8.5703125" customWidth="1"/>
    <col min="7" max="7" width="6.28515625" customWidth="1"/>
    <col min="8" max="8" width="19.28515625" customWidth="1"/>
    <col min="9" max="12" width="8.5703125" customWidth="1"/>
  </cols>
  <sheetData>
    <row r="1" spans="2:12" x14ac:dyDescent="0.25">
      <c r="B1" s="1" t="s">
        <v>46</v>
      </c>
      <c r="H1" s="1"/>
    </row>
    <row r="2" spans="2:12" ht="15.75" thickBot="1" x14ac:dyDescent="0.3">
      <c r="B2" s="2" t="s">
        <v>47</v>
      </c>
      <c r="H2" s="2" t="s">
        <v>48</v>
      </c>
    </row>
    <row r="3" spans="2:12" ht="15.75" thickTop="1" x14ac:dyDescent="0.25">
      <c r="B3" s="78"/>
      <c r="C3" s="80" t="s">
        <v>1</v>
      </c>
      <c r="D3" s="80" t="s">
        <v>23</v>
      </c>
      <c r="E3" s="83" t="s">
        <v>2</v>
      </c>
      <c r="F3" s="85"/>
      <c r="H3" s="88"/>
      <c r="I3" s="80" t="s">
        <v>1</v>
      </c>
      <c r="J3" s="80" t="s">
        <v>23</v>
      </c>
      <c r="K3" s="83" t="s">
        <v>2</v>
      </c>
      <c r="L3" s="85"/>
    </row>
    <row r="4" spans="2:12" ht="15.75" thickBot="1" x14ac:dyDescent="0.3">
      <c r="B4" s="89"/>
      <c r="C4" s="87"/>
      <c r="D4" s="87"/>
      <c r="E4" s="44" t="s">
        <v>3</v>
      </c>
      <c r="F4" s="30" t="s">
        <v>4</v>
      </c>
      <c r="H4" s="87"/>
      <c r="I4" s="87"/>
      <c r="J4" s="87"/>
      <c r="K4" s="44" t="s">
        <v>3</v>
      </c>
      <c r="L4" s="30" t="s">
        <v>4</v>
      </c>
    </row>
    <row r="5" spans="2:12" x14ac:dyDescent="0.25">
      <c r="B5" s="45" t="s">
        <v>52</v>
      </c>
      <c r="C5" s="46">
        <v>924</v>
      </c>
      <c r="D5" s="47">
        <v>5785</v>
      </c>
      <c r="E5" s="48">
        <f>D5-C5</f>
        <v>4861</v>
      </c>
      <c r="F5" s="49">
        <f>(D5/C5)-1</f>
        <v>5.2608225108225106</v>
      </c>
      <c r="G5" s="50"/>
      <c r="H5" s="45" t="s">
        <v>52</v>
      </c>
      <c r="I5" s="46">
        <v>334716</v>
      </c>
      <c r="J5" s="47">
        <v>17745</v>
      </c>
      <c r="K5" s="48">
        <f>J5-I5</f>
        <v>-316971</v>
      </c>
      <c r="L5" s="49">
        <f>(J5/I5)-1</f>
        <v>-0.94698490660739254</v>
      </c>
    </row>
    <row r="6" spans="2:12" x14ac:dyDescent="0.25">
      <c r="B6" s="51" t="s">
        <v>49</v>
      </c>
      <c r="C6" s="52">
        <v>338</v>
      </c>
      <c r="D6" s="52">
        <v>2915</v>
      </c>
      <c r="E6" s="53">
        <f>D6-C6</f>
        <v>2577</v>
      </c>
      <c r="F6" s="54">
        <f>(D6/C6)-1</f>
        <v>7.6242603550295858</v>
      </c>
      <c r="G6" s="50"/>
      <c r="H6" s="51" t="s">
        <v>49</v>
      </c>
      <c r="I6" s="52">
        <v>88601</v>
      </c>
      <c r="J6" s="52">
        <v>14483</v>
      </c>
      <c r="K6" s="53">
        <f>J6-I6</f>
        <v>-74118</v>
      </c>
      <c r="L6" s="54">
        <f>(J6/I6)-1</f>
        <v>-0.83653683367004883</v>
      </c>
    </row>
    <row r="7" spans="2:12" x14ac:dyDescent="0.25">
      <c r="B7" s="55" t="s">
        <v>54</v>
      </c>
    </row>
    <row r="9" spans="2:12" x14ac:dyDescent="0.25">
      <c r="B9" s="2" t="s">
        <v>55</v>
      </c>
      <c r="H9" s="2" t="s">
        <v>56</v>
      </c>
    </row>
    <row r="10" spans="2:12" ht="26.25" x14ac:dyDescent="0.25">
      <c r="B10" s="34"/>
      <c r="C10" s="36" t="s">
        <v>3</v>
      </c>
      <c r="D10" s="35" t="s">
        <v>50</v>
      </c>
      <c r="H10" s="34"/>
      <c r="I10" s="36" t="s">
        <v>3</v>
      </c>
      <c r="J10" s="35" t="s">
        <v>50</v>
      </c>
    </row>
    <row r="11" spans="2:12" x14ac:dyDescent="0.25">
      <c r="B11" s="31" t="s">
        <v>5</v>
      </c>
      <c r="C11" s="37">
        <v>5785</v>
      </c>
      <c r="D11" s="32"/>
      <c r="H11" s="31" t="s">
        <v>5</v>
      </c>
      <c r="I11" s="37">
        <v>17745</v>
      </c>
      <c r="J11" s="32"/>
    </row>
    <row r="12" spans="2:12" x14ac:dyDescent="0.25">
      <c r="B12" s="7" t="s">
        <v>51</v>
      </c>
      <c r="C12" s="8"/>
      <c r="H12" s="7" t="s">
        <v>51</v>
      </c>
      <c r="I12" s="8"/>
    </row>
    <row r="13" spans="2:12" x14ac:dyDescent="0.25">
      <c r="B13" s="9" t="s">
        <v>8</v>
      </c>
      <c r="C13" s="38">
        <v>1493</v>
      </c>
      <c r="D13" s="12">
        <v>0.25800000000000001</v>
      </c>
      <c r="H13" s="9" t="s">
        <v>8</v>
      </c>
      <c r="I13" s="38">
        <v>5203</v>
      </c>
      <c r="J13" s="12">
        <v>0.29299999999999998</v>
      </c>
    </row>
    <row r="14" spans="2:12" x14ac:dyDescent="0.25">
      <c r="B14" t="s">
        <v>9</v>
      </c>
      <c r="C14" s="39">
        <v>721</v>
      </c>
      <c r="D14" s="15">
        <v>0.125</v>
      </c>
      <c r="H14" t="s">
        <v>9</v>
      </c>
      <c r="I14" s="39">
        <v>1966</v>
      </c>
      <c r="J14" s="15">
        <v>0.111</v>
      </c>
    </row>
    <row r="15" spans="2:12" x14ac:dyDescent="0.25">
      <c r="B15" s="9" t="s">
        <v>7</v>
      </c>
      <c r="C15" s="38">
        <v>513</v>
      </c>
      <c r="D15" s="12">
        <v>8.8999999999999996E-2</v>
      </c>
      <c r="H15" s="9" t="s">
        <v>24</v>
      </c>
      <c r="I15" s="38">
        <v>1347</v>
      </c>
      <c r="J15" s="12">
        <v>7.5999999999999998E-2</v>
      </c>
    </row>
    <row r="16" spans="2:12" x14ac:dyDescent="0.25">
      <c r="B16" t="s">
        <v>24</v>
      </c>
      <c r="C16" s="39">
        <v>468</v>
      </c>
      <c r="D16" s="15">
        <v>8.1000000000000003E-2</v>
      </c>
      <c r="H16" t="s">
        <v>7</v>
      </c>
      <c r="I16" s="39">
        <v>1124</v>
      </c>
      <c r="J16" s="15">
        <v>6.3E-2</v>
      </c>
    </row>
    <row r="17" spans="2:10" x14ac:dyDescent="0.25">
      <c r="B17" s="9" t="s">
        <v>10</v>
      </c>
      <c r="C17" s="38">
        <v>213</v>
      </c>
      <c r="D17" s="12">
        <v>3.6999999999999998E-2</v>
      </c>
      <c r="H17" s="9" t="s">
        <v>11</v>
      </c>
      <c r="I17" s="38">
        <v>760</v>
      </c>
      <c r="J17" s="12">
        <v>4.2999999999999997E-2</v>
      </c>
    </row>
    <row r="18" spans="2:10" x14ac:dyDescent="0.25">
      <c r="B18" t="s">
        <v>11</v>
      </c>
      <c r="C18" s="39">
        <v>194</v>
      </c>
      <c r="D18" s="15">
        <v>3.4000000000000002E-2</v>
      </c>
      <c r="H18" t="s">
        <v>10</v>
      </c>
      <c r="I18" s="39">
        <v>671</v>
      </c>
      <c r="J18" s="15">
        <v>3.7999999999999999E-2</v>
      </c>
    </row>
    <row r="19" spans="2:10" x14ac:dyDescent="0.25">
      <c r="B19" s="9" t="s">
        <v>12</v>
      </c>
      <c r="C19" s="38">
        <v>170</v>
      </c>
      <c r="D19" s="12">
        <v>2.9000000000000001E-2</v>
      </c>
      <c r="H19" s="9" t="s">
        <v>6</v>
      </c>
      <c r="I19" s="38">
        <v>531</v>
      </c>
      <c r="J19" s="12">
        <v>0.03</v>
      </c>
    </row>
    <row r="20" spans="2:10" x14ac:dyDescent="0.25">
      <c r="B20" t="s">
        <v>45</v>
      </c>
      <c r="C20" s="39">
        <v>152</v>
      </c>
      <c r="D20" s="15">
        <v>2.5999999999999999E-2</v>
      </c>
      <c r="H20" t="s">
        <v>13</v>
      </c>
      <c r="I20" s="39">
        <v>428</v>
      </c>
      <c r="J20" s="15">
        <v>2.4E-2</v>
      </c>
    </row>
    <row r="21" spans="2:10" x14ac:dyDescent="0.25">
      <c r="B21" s="9" t="s">
        <v>6</v>
      </c>
      <c r="C21" s="38">
        <v>133</v>
      </c>
      <c r="D21" s="12">
        <v>2.3E-2</v>
      </c>
      <c r="H21" s="9" t="s">
        <v>12</v>
      </c>
      <c r="I21" s="38">
        <v>415</v>
      </c>
      <c r="J21" s="12">
        <v>2.3E-2</v>
      </c>
    </row>
    <row r="22" spans="2:10" x14ac:dyDescent="0.25">
      <c r="B22" s="16" t="s">
        <v>13</v>
      </c>
      <c r="C22" s="40">
        <v>120</v>
      </c>
      <c r="D22" s="19">
        <v>2.1000000000000001E-2</v>
      </c>
      <c r="H22" s="16" t="s">
        <v>45</v>
      </c>
      <c r="I22" s="40">
        <v>359</v>
      </c>
      <c r="J22" s="19">
        <v>0.02</v>
      </c>
    </row>
    <row r="23" spans="2:10" x14ac:dyDescent="0.25">
      <c r="B23" s="33" t="s">
        <v>65</v>
      </c>
      <c r="H23" s="33" t="s">
        <v>53</v>
      </c>
    </row>
    <row r="25" spans="2:10" x14ac:dyDescent="0.25">
      <c r="B25" s="2" t="s">
        <v>57</v>
      </c>
      <c r="H25" s="2" t="s">
        <v>58</v>
      </c>
    </row>
    <row r="26" spans="2:10" ht="26.25" x14ac:dyDescent="0.25">
      <c r="B26" s="34"/>
      <c r="C26" s="36" t="s">
        <v>3</v>
      </c>
      <c r="D26" s="35" t="s">
        <v>50</v>
      </c>
      <c r="H26" s="34"/>
      <c r="I26" s="36" t="s">
        <v>3</v>
      </c>
      <c r="J26" s="35" t="s">
        <v>50</v>
      </c>
    </row>
    <row r="27" spans="2:10" x14ac:dyDescent="0.25">
      <c r="B27" s="31" t="s">
        <v>5</v>
      </c>
      <c r="C27" s="37">
        <v>5785</v>
      </c>
      <c r="D27" s="6"/>
      <c r="H27" s="31" t="s">
        <v>5</v>
      </c>
      <c r="I27" s="37">
        <v>17745</v>
      </c>
      <c r="J27" s="4"/>
    </row>
    <row r="28" spans="2:10" x14ac:dyDescent="0.25">
      <c r="B28" s="42"/>
      <c r="C28" s="8"/>
      <c r="H28" s="42"/>
      <c r="I28" s="8"/>
    </row>
    <row r="29" spans="2:10" x14ac:dyDescent="0.25">
      <c r="B29" s="41" t="s">
        <v>14</v>
      </c>
      <c r="C29" s="38">
        <v>372</v>
      </c>
      <c r="D29" s="12">
        <v>6.4000000000000001E-2</v>
      </c>
      <c r="H29" s="41" t="s">
        <v>14</v>
      </c>
      <c r="I29" s="38">
        <v>1481</v>
      </c>
      <c r="J29" s="12">
        <v>8.3000000000000004E-2</v>
      </c>
    </row>
    <row r="30" spans="2:10" x14ac:dyDescent="0.25">
      <c r="B30" s="42" t="s">
        <v>15</v>
      </c>
      <c r="C30" s="39">
        <v>144</v>
      </c>
      <c r="D30" s="15">
        <v>2.5000000000000001E-2</v>
      </c>
      <c r="H30" s="42" t="s">
        <v>15</v>
      </c>
      <c r="I30" s="39">
        <v>582</v>
      </c>
      <c r="J30" s="15">
        <v>3.3000000000000002E-2</v>
      </c>
    </row>
    <row r="31" spans="2:10" x14ac:dyDescent="0.25">
      <c r="B31" s="41" t="s">
        <v>16</v>
      </c>
      <c r="C31" s="38">
        <v>1274</v>
      </c>
      <c r="D31" s="12">
        <v>0.22</v>
      </c>
      <c r="H31" s="41" t="s">
        <v>16</v>
      </c>
      <c r="I31" s="38">
        <v>3551</v>
      </c>
      <c r="J31" s="12">
        <v>0.2</v>
      </c>
    </row>
    <row r="32" spans="2:10" x14ac:dyDescent="0.25">
      <c r="B32" s="42" t="s">
        <v>17</v>
      </c>
      <c r="C32" s="39">
        <v>322</v>
      </c>
      <c r="D32" s="15">
        <v>5.6000000000000001E-2</v>
      </c>
      <c r="H32" s="42" t="s">
        <v>17</v>
      </c>
      <c r="I32" s="39">
        <v>774</v>
      </c>
      <c r="J32" s="15">
        <v>4.3999999999999997E-2</v>
      </c>
    </row>
    <row r="33" spans="2:13" x14ac:dyDescent="0.25">
      <c r="B33" s="41" t="s">
        <v>18</v>
      </c>
      <c r="C33" s="38">
        <v>2014</v>
      </c>
      <c r="D33" s="12">
        <v>0.34799999999999998</v>
      </c>
      <c r="H33" s="41" t="s">
        <v>18</v>
      </c>
      <c r="I33" s="38">
        <v>6654</v>
      </c>
      <c r="J33" s="12">
        <v>0.375</v>
      </c>
    </row>
    <row r="34" spans="2:13" x14ac:dyDescent="0.25">
      <c r="B34" s="42" t="s">
        <v>19</v>
      </c>
      <c r="C34" s="39">
        <v>533</v>
      </c>
      <c r="D34" s="15">
        <v>9.1999999999999998E-2</v>
      </c>
      <c r="H34" s="42" t="s">
        <v>19</v>
      </c>
      <c r="I34" s="39">
        <v>1183</v>
      </c>
      <c r="J34" s="15">
        <v>6.7000000000000004E-2</v>
      </c>
    </row>
    <row r="35" spans="2:13" x14ac:dyDescent="0.25">
      <c r="B35" s="41" t="s">
        <v>20</v>
      </c>
      <c r="C35" s="38">
        <v>87</v>
      </c>
      <c r="D35" s="12">
        <v>1.4999999999999999E-2</v>
      </c>
      <c r="H35" s="41" t="s">
        <v>20</v>
      </c>
      <c r="I35" s="38">
        <v>259</v>
      </c>
      <c r="J35" s="12">
        <v>1.4999999999999999E-2</v>
      </c>
    </row>
    <row r="36" spans="2:13" x14ac:dyDescent="0.25">
      <c r="B36" s="42" t="s">
        <v>21</v>
      </c>
      <c r="C36" s="39">
        <v>12</v>
      </c>
      <c r="D36" s="15">
        <v>2E-3</v>
      </c>
      <c r="H36" s="42" t="s">
        <v>21</v>
      </c>
      <c r="I36" s="39">
        <v>42</v>
      </c>
      <c r="J36" s="15">
        <v>2E-3</v>
      </c>
    </row>
    <row r="37" spans="2:13" x14ac:dyDescent="0.25">
      <c r="B37" s="26" t="s">
        <v>30</v>
      </c>
      <c r="C37" s="43">
        <v>1027</v>
      </c>
      <c r="D37" s="29">
        <v>0.17799999999999999</v>
      </c>
      <c r="H37" s="26" t="s">
        <v>30</v>
      </c>
      <c r="I37" s="43">
        <v>3219</v>
      </c>
      <c r="J37" s="29">
        <v>0.18099999999999999</v>
      </c>
    </row>
    <row r="38" spans="2:13" x14ac:dyDescent="0.25">
      <c r="B38" s="33"/>
      <c r="C38" s="13"/>
      <c r="F38" s="24"/>
      <c r="G38" s="13"/>
      <c r="H38" s="33"/>
    </row>
    <row r="39" spans="2:13" ht="39.75" customHeight="1" x14ac:dyDescent="0.25">
      <c r="B39" s="77" t="s">
        <v>27</v>
      </c>
      <c r="C39" s="77"/>
      <c r="D39" s="77"/>
      <c r="E39" s="86"/>
      <c r="F39" s="86"/>
      <c r="G39" s="86"/>
      <c r="H39" s="86"/>
      <c r="I39" s="86"/>
      <c r="J39" s="86"/>
    </row>
    <row r="41" spans="2:13" x14ac:dyDescent="0.25">
      <c r="B41" s="20" t="s">
        <v>88</v>
      </c>
    </row>
    <row r="44" spans="2:13" x14ac:dyDescent="0.25">
      <c r="K44" s="2"/>
      <c r="L44" s="21"/>
      <c r="M44" s="22"/>
    </row>
  </sheetData>
  <mergeCells count="9">
    <mergeCell ref="E3:F3"/>
    <mergeCell ref="K3:L3"/>
    <mergeCell ref="B39:J39"/>
    <mergeCell ref="D3:D4"/>
    <mergeCell ref="I3:I4"/>
    <mergeCell ref="H3:H4"/>
    <mergeCell ref="J3:J4"/>
    <mergeCell ref="B3:B4"/>
    <mergeCell ref="C3:C4"/>
  </mergeCells>
  <conditionalFormatting sqref="F5:F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{EB1D8438-63E4-45F0-A7F4-C4E3DE21397F}</x14:id>
        </ext>
      </extLst>
    </cfRule>
  </conditionalFormatting>
  <conditionalFormatting sqref="L5:L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{D830E897-BC44-4280-8E5A-3EB56E685A75}</x14:id>
        </ext>
      </extLst>
    </cfRule>
  </conditionalFormatting>
  <conditionalFormatting sqref="F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{BE4B3E2B-9159-445D-9C37-8DE3B1317B78}</x14:id>
        </ext>
      </extLst>
    </cfRule>
  </conditionalFormatting>
  <conditionalFormatting sqref="F5:F6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{D7737AD8-B84B-4AF2-883C-BDB34C8362E2}</x14:id>
        </ext>
      </extLst>
    </cfRule>
  </conditionalFormatting>
  <conditionalFormatting sqref="F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{13690479-9847-4ADD-8DD3-97A6ADDD20A9}</x14:id>
        </ext>
      </extLst>
    </cfRule>
  </conditionalFormatting>
  <conditionalFormatting sqref="F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{75A4DBFE-A36D-4E99-9392-80134D8BB398}</x14:id>
        </ext>
      </extLst>
    </cfRule>
  </conditionalFormatting>
  <conditionalFormatting sqref="L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{1AAFD449-DD41-43AD-A46B-9F8CF1E11BE2}</x14:id>
        </ext>
      </extLst>
    </cfRule>
  </conditionalFormatting>
  <conditionalFormatting sqref="L5:L6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{89659935-EA95-412F-81D5-159EFAAF1547}</x14:id>
        </ext>
      </extLst>
    </cfRule>
  </conditionalFormatting>
  <conditionalFormatting sqref="L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{11DF2994-7A12-4BD6-93A9-ACF5DC65AD04}</x14:id>
        </ext>
      </extLst>
    </cfRule>
  </conditionalFormatting>
  <conditionalFormatting sqref="L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{E8AA98CA-5AA1-4BAB-9375-17B4391FB294}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3 I3:J3" numberStoredAsText="1"/>
    <ignoredError sqref="D2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1D8438-63E4-45F0-A7F4-C4E3DE213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D830E897-BC44-4280-8E5A-3EB56E685A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BE4B3E2B-9159-445D-9C37-8DE3B1317B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D7737AD8-B84B-4AF2-883C-BDB34C8362E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13690479-9847-4ADD-8DD3-97A6ADDD20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75A4DBFE-A36D-4E99-9392-80134D8BB3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1AAFD449-DD41-43AD-A46B-9F8CF1E11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89659935-EA95-412F-81D5-159EFAAF15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11DF2994-7A12-4BD6-93A9-ACF5DC65AD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E8AA98CA-5AA1-4BAB-9375-17B4391FB2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2AE2-ADE7-483A-94D5-67C880C4DACD}">
  <dimension ref="B1:L44"/>
  <sheetViews>
    <sheetView workbookViewId="0">
      <selection activeCell="J12" sqref="J12"/>
    </sheetView>
  </sheetViews>
  <sheetFormatPr defaultRowHeight="15" x14ac:dyDescent="0.25"/>
  <cols>
    <col min="2" max="2" width="19.140625" customWidth="1"/>
    <col min="3" max="6" width="8.5703125" customWidth="1"/>
    <col min="7" max="7" width="6.28515625" customWidth="1"/>
    <col min="8" max="8" width="19.28515625" customWidth="1"/>
    <col min="9" max="12" width="8.5703125" customWidth="1"/>
  </cols>
  <sheetData>
    <row r="1" spans="2:12" x14ac:dyDescent="0.25">
      <c r="B1" s="1" t="s">
        <v>46</v>
      </c>
      <c r="H1" s="1"/>
    </row>
    <row r="2" spans="2:12" ht="15.75" thickBot="1" x14ac:dyDescent="0.3">
      <c r="B2" s="2" t="s">
        <v>59</v>
      </c>
      <c r="H2" s="2" t="s">
        <v>60</v>
      </c>
    </row>
    <row r="3" spans="2:12" ht="15.75" thickTop="1" x14ac:dyDescent="0.25">
      <c r="B3" s="78"/>
      <c r="C3" s="80" t="s">
        <v>1</v>
      </c>
      <c r="D3" s="80" t="s">
        <v>23</v>
      </c>
      <c r="E3" s="83" t="s">
        <v>2</v>
      </c>
      <c r="F3" s="85"/>
      <c r="H3" s="88"/>
      <c r="I3" s="80" t="s">
        <v>1</v>
      </c>
      <c r="J3" s="80" t="s">
        <v>23</v>
      </c>
      <c r="K3" s="83" t="s">
        <v>2</v>
      </c>
      <c r="L3" s="85"/>
    </row>
    <row r="4" spans="2:12" ht="15.75" thickBot="1" x14ac:dyDescent="0.3">
      <c r="B4" s="89"/>
      <c r="C4" s="87"/>
      <c r="D4" s="87"/>
      <c r="E4" s="44" t="s">
        <v>3</v>
      </c>
      <c r="F4" s="30" t="s">
        <v>4</v>
      </c>
      <c r="H4" s="87"/>
      <c r="I4" s="87"/>
      <c r="J4" s="87"/>
      <c r="K4" s="44" t="s">
        <v>3</v>
      </c>
      <c r="L4" s="30" t="s">
        <v>4</v>
      </c>
    </row>
    <row r="5" spans="2:12" x14ac:dyDescent="0.25">
      <c r="B5" s="45" t="s">
        <v>52</v>
      </c>
      <c r="C5" s="46">
        <v>1035</v>
      </c>
      <c r="D5" s="47">
        <v>14395</v>
      </c>
      <c r="E5" s="48">
        <f>D5-C5</f>
        <v>13360</v>
      </c>
      <c r="F5" s="49">
        <f>(D5/C5)-1</f>
        <v>12.908212560386474</v>
      </c>
      <c r="G5" s="50"/>
      <c r="H5" s="45" t="s">
        <v>52</v>
      </c>
      <c r="I5" s="46">
        <v>335751</v>
      </c>
      <c r="J5" s="47">
        <v>32140</v>
      </c>
      <c r="K5" s="48">
        <f>J5-I5</f>
        <v>-303611</v>
      </c>
      <c r="L5" s="49">
        <f>(J5/I5)-1</f>
        <v>-0.90427429851288599</v>
      </c>
    </row>
    <row r="6" spans="2:12" x14ac:dyDescent="0.25">
      <c r="B6" s="51" t="s">
        <v>49</v>
      </c>
      <c r="C6" s="52">
        <v>338</v>
      </c>
      <c r="D6" s="52">
        <v>4380</v>
      </c>
      <c r="E6" s="53">
        <f>D6-C6</f>
        <v>4042</v>
      </c>
      <c r="F6" s="54">
        <f>(D6/C6)-1</f>
        <v>11.958579881656805</v>
      </c>
      <c r="G6" s="50"/>
      <c r="H6" s="51" t="s">
        <v>49</v>
      </c>
      <c r="I6" s="52">
        <v>89430</v>
      </c>
      <c r="J6" s="52">
        <v>18863</v>
      </c>
      <c r="K6" s="53">
        <f>J6-I6</f>
        <v>-70567</v>
      </c>
      <c r="L6" s="54">
        <f>(J6/I6)-1</f>
        <v>-0.78907525438890747</v>
      </c>
    </row>
    <row r="7" spans="2:12" x14ac:dyDescent="0.25">
      <c r="B7" s="55" t="s">
        <v>61</v>
      </c>
    </row>
    <row r="9" spans="2:12" x14ac:dyDescent="0.25">
      <c r="B9" s="2" t="s">
        <v>62</v>
      </c>
      <c r="H9" s="2" t="s">
        <v>63</v>
      </c>
    </row>
    <row r="10" spans="2:12" ht="26.25" x14ac:dyDescent="0.25">
      <c r="B10" s="34"/>
      <c r="C10" s="36" t="s">
        <v>3</v>
      </c>
      <c r="D10" s="35" t="s">
        <v>50</v>
      </c>
      <c r="H10" s="34"/>
      <c r="I10" s="36" t="s">
        <v>3</v>
      </c>
      <c r="J10" s="35" t="s">
        <v>50</v>
      </c>
    </row>
    <row r="11" spans="2:12" x14ac:dyDescent="0.25">
      <c r="B11" s="31" t="s">
        <v>5</v>
      </c>
      <c r="C11" s="37">
        <v>14395</v>
      </c>
      <c r="D11" s="32"/>
      <c r="H11" s="31" t="s">
        <v>5</v>
      </c>
      <c r="I11" s="37">
        <v>32140</v>
      </c>
      <c r="J11" s="32"/>
    </row>
    <row r="12" spans="2:12" x14ac:dyDescent="0.25">
      <c r="B12" s="7" t="s">
        <v>51</v>
      </c>
      <c r="C12" s="8"/>
      <c r="H12" s="7" t="s">
        <v>51</v>
      </c>
      <c r="I12" s="8"/>
    </row>
    <row r="13" spans="2:12" x14ac:dyDescent="0.25">
      <c r="B13" s="9" t="s">
        <v>7</v>
      </c>
      <c r="C13" s="38">
        <v>7490</v>
      </c>
      <c r="D13" s="12">
        <v>0.52</v>
      </c>
      <c r="H13" s="9" t="s">
        <v>7</v>
      </c>
      <c r="I13" s="38">
        <v>8614</v>
      </c>
      <c r="J13" s="12">
        <v>0.26800000000000002</v>
      </c>
    </row>
    <row r="14" spans="2:12" x14ac:dyDescent="0.25">
      <c r="B14" t="s">
        <v>8</v>
      </c>
      <c r="C14" s="39">
        <v>1316</v>
      </c>
      <c r="D14" s="15">
        <v>9.0999999999999998E-2</v>
      </c>
      <c r="H14" t="s">
        <v>8</v>
      </c>
      <c r="I14" s="39">
        <v>6519</v>
      </c>
      <c r="J14" s="15">
        <v>0.20300000000000001</v>
      </c>
    </row>
    <row r="15" spans="2:12" x14ac:dyDescent="0.25">
      <c r="B15" s="9" t="s">
        <v>9</v>
      </c>
      <c r="C15" s="38">
        <v>935</v>
      </c>
      <c r="D15" s="12">
        <v>6.5000000000000002E-2</v>
      </c>
      <c r="H15" s="9" t="s">
        <v>9</v>
      </c>
      <c r="I15" s="38">
        <v>2901</v>
      </c>
      <c r="J15" s="12">
        <v>0.09</v>
      </c>
    </row>
    <row r="16" spans="2:12" x14ac:dyDescent="0.25">
      <c r="B16" t="s">
        <v>24</v>
      </c>
      <c r="C16" s="39">
        <v>735</v>
      </c>
      <c r="D16" s="15">
        <v>5.0999999999999997E-2</v>
      </c>
      <c r="H16" t="s">
        <v>24</v>
      </c>
      <c r="I16" s="39">
        <v>2082</v>
      </c>
      <c r="J16" s="15">
        <v>6.5000000000000002E-2</v>
      </c>
    </row>
    <row r="17" spans="2:10" x14ac:dyDescent="0.25">
      <c r="B17" s="9" t="s">
        <v>11</v>
      </c>
      <c r="C17" s="38">
        <v>407</v>
      </c>
      <c r="D17" s="12">
        <v>2.8000000000000001E-2</v>
      </c>
      <c r="H17" s="9" t="s">
        <v>11</v>
      </c>
      <c r="I17" s="38">
        <v>1167</v>
      </c>
      <c r="J17" s="12">
        <v>3.5999999999999997E-2</v>
      </c>
    </row>
    <row r="18" spans="2:10" x14ac:dyDescent="0.25">
      <c r="B18" t="s">
        <v>10</v>
      </c>
      <c r="C18" s="39">
        <v>313</v>
      </c>
      <c r="D18" s="15">
        <v>2.1999999999999999E-2</v>
      </c>
      <c r="H18" t="s">
        <v>10</v>
      </c>
      <c r="I18" s="39">
        <v>984</v>
      </c>
      <c r="J18" s="15">
        <v>3.1E-2</v>
      </c>
    </row>
    <row r="19" spans="2:10" x14ac:dyDescent="0.25">
      <c r="B19" s="9" t="s">
        <v>12</v>
      </c>
      <c r="C19" s="38">
        <v>301</v>
      </c>
      <c r="D19" s="12">
        <v>2.1000000000000001E-2</v>
      </c>
      <c r="H19" s="9" t="s">
        <v>12</v>
      </c>
      <c r="I19" s="38">
        <v>716</v>
      </c>
      <c r="J19" s="12">
        <v>2.1999999999999999E-2</v>
      </c>
    </row>
    <row r="20" spans="2:10" x14ac:dyDescent="0.25">
      <c r="B20" t="s">
        <v>6</v>
      </c>
      <c r="C20" s="39">
        <v>175</v>
      </c>
      <c r="D20" s="15">
        <v>1.2E-2</v>
      </c>
      <c r="H20" t="s">
        <v>6</v>
      </c>
      <c r="I20" s="39">
        <v>706</v>
      </c>
      <c r="J20" s="15">
        <v>2.1999999999999999E-2</v>
      </c>
    </row>
    <row r="21" spans="2:10" x14ac:dyDescent="0.25">
      <c r="B21" s="9" t="s">
        <v>35</v>
      </c>
      <c r="C21" s="38">
        <v>168</v>
      </c>
      <c r="D21" s="12">
        <v>1.2E-2</v>
      </c>
      <c r="H21" s="9" t="s">
        <v>13</v>
      </c>
      <c r="I21" s="38">
        <v>544</v>
      </c>
      <c r="J21" s="12">
        <v>1.7000000000000001E-2</v>
      </c>
    </row>
    <row r="22" spans="2:10" x14ac:dyDescent="0.25">
      <c r="B22" s="16" t="s">
        <v>64</v>
      </c>
      <c r="C22" s="40">
        <v>154</v>
      </c>
      <c r="D22" s="19">
        <v>1.0999999999999999E-2</v>
      </c>
      <c r="H22" s="16" t="s">
        <v>45</v>
      </c>
      <c r="I22" s="40">
        <v>492</v>
      </c>
      <c r="J22" s="19">
        <v>1.4999999999999999E-2</v>
      </c>
    </row>
    <row r="23" spans="2:10" x14ac:dyDescent="0.25">
      <c r="B23" s="33" t="s">
        <v>68</v>
      </c>
      <c r="H23" s="33" t="s">
        <v>69</v>
      </c>
    </row>
    <row r="25" spans="2:10" x14ac:dyDescent="0.25">
      <c r="B25" s="2" t="s">
        <v>66</v>
      </c>
      <c r="H25" s="2" t="s">
        <v>67</v>
      </c>
    </row>
    <row r="26" spans="2:10" ht="26.25" x14ac:dyDescent="0.25">
      <c r="B26" s="34"/>
      <c r="C26" s="36" t="s">
        <v>3</v>
      </c>
      <c r="D26" s="35" t="s">
        <v>50</v>
      </c>
      <c r="H26" s="34"/>
      <c r="I26" s="36" t="s">
        <v>3</v>
      </c>
      <c r="J26" s="35" t="s">
        <v>50</v>
      </c>
    </row>
    <row r="27" spans="2:10" x14ac:dyDescent="0.25">
      <c r="B27" s="31" t="s">
        <v>5</v>
      </c>
      <c r="C27" s="37">
        <v>14395</v>
      </c>
      <c r="D27" s="6"/>
      <c r="H27" s="31" t="s">
        <v>5</v>
      </c>
      <c r="I27" s="37">
        <v>32140</v>
      </c>
      <c r="J27" s="4"/>
    </row>
    <row r="28" spans="2:10" x14ac:dyDescent="0.25">
      <c r="B28" s="42"/>
      <c r="C28" s="8"/>
      <c r="H28" s="42"/>
      <c r="I28" s="8"/>
    </row>
    <row r="29" spans="2:10" x14ac:dyDescent="0.25">
      <c r="B29" s="41" t="s">
        <v>14</v>
      </c>
      <c r="C29" s="38">
        <v>604</v>
      </c>
      <c r="D29" s="12">
        <v>4.2000000000000003E-2</v>
      </c>
      <c r="H29" s="41" t="s">
        <v>14</v>
      </c>
      <c r="I29" s="38">
        <v>2085</v>
      </c>
      <c r="J29" s="12">
        <v>6.5000000000000002E-2</v>
      </c>
    </row>
    <row r="30" spans="2:10" x14ac:dyDescent="0.25">
      <c r="B30" s="42" t="s">
        <v>15</v>
      </c>
      <c r="C30" s="39">
        <v>200</v>
      </c>
      <c r="D30" s="15">
        <v>1.4E-2</v>
      </c>
      <c r="H30" s="42" t="s">
        <v>15</v>
      </c>
      <c r="I30" s="39">
        <v>782</v>
      </c>
      <c r="J30" s="15">
        <v>2.4E-2</v>
      </c>
    </row>
    <row r="31" spans="2:10" x14ac:dyDescent="0.25">
      <c r="B31" s="41" t="s">
        <v>16</v>
      </c>
      <c r="C31" s="38">
        <v>1818</v>
      </c>
      <c r="D31" s="12">
        <v>0.126</v>
      </c>
      <c r="H31" s="41" t="s">
        <v>16</v>
      </c>
      <c r="I31" s="38">
        <v>5369</v>
      </c>
      <c r="J31" s="12">
        <v>0.16700000000000001</v>
      </c>
    </row>
    <row r="32" spans="2:10" x14ac:dyDescent="0.25">
      <c r="B32" s="42" t="s">
        <v>17</v>
      </c>
      <c r="C32" s="39">
        <v>434</v>
      </c>
      <c r="D32" s="15">
        <v>0.03</v>
      </c>
      <c r="H32" s="42" t="s">
        <v>17</v>
      </c>
      <c r="I32" s="39">
        <v>1208</v>
      </c>
      <c r="J32" s="15">
        <v>3.7999999999999999E-2</v>
      </c>
    </row>
    <row r="33" spans="2:12" x14ac:dyDescent="0.25">
      <c r="B33" s="41" t="s">
        <v>18</v>
      </c>
      <c r="C33" s="38">
        <v>2092</v>
      </c>
      <c r="D33" s="12">
        <v>0.14499999999999999</v>
      </c>
      <c r="H33" s="41" t="s">
        <v>18</v>
      </c>
      <c r="I33" s="38">
        <v>8746</v>
      </c>
      <c r="J33" s="12">
        <v>0.27200000000000002</v>
      </c>
    </row>
    <row r="34" spans="2:12" x14ac:dyDescent="0.25">
      <c r="B34" s="42" t="s">
        <v>19</v>
      </c>
      <c r="C34" s="39">
        <v>7547</v>
      </c>
      <c r="D34" s="15">
        <v>0.52400000000000002</v>
      </c>
      <c r="H34" s="42" t="s">
        <v>19</v>
      </c>
      <c r="I34" s="39">
        <v>8730</v>
      </c>
      <c r="J34" s="15">
        <v>0.27200000000000002</v>
      </c>
    </row>
    <row r="35" spans="2:12" x14ac:dyDescent="0.25">
      <c r="B35" s="41" t="s">
        <v>20</v>
      </c>
      <c r="C35" s="38">
        <v>285</v>
      </c>
      <c r="D35" s="12">
        <v>0.02</v>
      </c>
      <c r="H35" s="41" t="s">
        <v>20</v>
      </c>
      <c r="I35" s="38">
        <v>544</v>
      </c>
      <c r="J35" s="12">
        <v>1.7000000000000001E-2</v>
      </c>
    </row>
    <row r="36" spans="2:12" x14ac:dyDescent="0.25">
      <c r="B36" s="42" t="s">
        <v>21</v>
      </c>
      <c r="C36" s="39">
        <v>48</v>
      </c>
      <c r="D36" s="15">
        <v>3.0000000000000001E-3</v>
      </c>
      <c r="H36" s="42" t="s">
        <v>21</v>
      </c>
      <c r="I36" s="39">
        <v>90</v>
      </c>
      <c r="J36" s="15">
        <v>3.0000000000000001E-3</v>
      </c>
    </row>
    <row r="37" spans="2:12" x14ac:dyDescent="0.25">
      <c r="B37" s="26" t="s">
        <v>30</v>
      </c>
      <c r="C37" s="43">
        <v>1366</v>
      </c>
      <c r="D37" s="29">
        <v>9.5000000000000001E-2</v>
      </c>
      <c r="H37" s="26" t="s">
        <v>30</v>
      </c>
      <c r="I37" s="43">
        <v>4585</v>
      </c>
      <c r="J37" s="29">
        <v>0.14299999999999999</v>
      </c>
    </row>
    <row r="38" spans="2:12" x14ac:dyDescent="0.25">
      <c r="B38" s="33"/>
      <c r="C38" s="13"/>
      <c r="D38" s="15"/>
      <c r="F38" s="24"/>
      <c r="G38" s="13"/>
      <c r="H38" s="33"/>
    </row>
    <row r="39" spans="2:12" ht="39.75" customHeight="1" x14ac:dyDescent="0.25">
      <c r="B39" s="77" t="s">
        <v>27</v>
      </c>
      <c r="C39" s="77"/>
      <c r="D39" s="77"/>
      <c r="E39" s="86"/>
      <c r="F39" s="86"/>
      <c r="G39" s="86"/>
      <c r="H39" s="86"/>
      <c r="I39" s="86"/>
      <c r="J39" s="86"/>
    </row>
    <row r="41" spans="2:12" x14ac:dyDescent="0.25">
      <c r="B41" s="20" t="s">
        <v>88</v>
      </c>
    </row>
    <row r="44" spans="2:12" x14ac:dyDescent="0.25">
      <c r="K44" s="2"/>
      <c r="L44" s="21"/>
    </row>
  </sheetData>
  <mergeCells count="9"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{C65FE9C0-E59D-46F3-B5EE-503A7ACB16C2}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{18794B54-2B8C-40C7-8262-1D46C69856A0}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{4C3CA8BA-4945-4FAC-98C5-DB529488739E}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{14EC869A-2021-4873-B3E9-28FA20FA5A0D}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{133DD06B-2E5C-4AE5-9313-0BCFDA2299AF}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{01C62B9E-CAB8-45DE-B9FC-56748A2AB08C}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{7693B274-D8C5-499C-B13D-B49D94586438}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{34018D85-BB70-4B27-A570-8102EFCE0BF2}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{236541E0-2A54-40E4-B92D-FB5938155B12}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{70B65633-F823-4517-A9D6-BEA516718C2B}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5FE9C0-E59D-46F3-B5EE-503A7ACB16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18794B54-2B8C-40C7-8262-1D46C69856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4C3CA8BA-4945-4FAC-98C5-DB52948873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14EC869A-2021-4873-B3E9-28FA20FA5A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133DD06B-2E5C-4AE5-9313-0BCFDA2299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01C62B9E-CAB8-45DE-B9FC-56748A2AB0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7693B274-D8C5-499C-B13D-B49D94586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34018D85-BB70-4B27-A570-8102EFCE0BF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236541E0-2A54-40E4-B92D-FB5938155B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70B65633-F823-4517-A9D6-BEA516718C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DCD58-6BBD-4346-B6C0-29247B7CC710}">
  <dimension ref="B1:L38"/>
  <sheetViews>
    <sheetView workbookViewId="0">
      <selection activeCell="N30" sqref="N30"/>
    </sheetView>
  </sheetViews>
  <sheetFormatPr defaultRowHeight="15" x14ac:dyDescent="0.25"/>
  <cols>
    <col min="1" max="1" width="4.42578125" customWidth="1"/>
    <col min="2" max="2" width="22" customWidth="1"/>
    <col min="3" max="4" width="8.42578125" customWidth="1"/>
    <col min="7" max="7" width="6.85546875" customWidth="1"/>
    <col min="8" max="8" width="20.5703125" customWidth="1"/>
    <col min="9" max="10" width="9.28515625" customWidth="1"/>
  </cols>
  <sheetData>
    <row r="1" spans="2:12" x14ac:dyDescent="0.25">
      <c r="B1" s="1" t="s">
        <v>46</v>
      </c>
      <c r="H1" s="1"/>
    </row>
    <row r="2" spans="2:12" ht="15.75" thickBot="1" x14ac:dyDescent="0.3">
      <c r="B2" s="2" t="s">
        <v>70</v>
      </c>
      <c r="H2" s="2" t="s">
        <v>90</v>
      </c>
    </row>
    <row r="3" spans="2:12" ht="17.25" customHeight="1" thickTop="1" x14ac:dyDescent="0.25">
      <c r="B3" s="78"/>
      <c r="C3" s="80" t="s">
        <v>1</v>
      </c>
      <c r="D3" s="81" t="s">
        <v>23</v>
      </c>
      <c r="E3" s="83" t="s">
        <v>2</v>
      </c>
      <c r="F3" s="84"/>
      <c r="H3" s="78"/>
      <c r="I3" s="80" t="s">
        <v>1</v>
      </c>
      <c r="J3" s="81" t="s">
        <v>23</v>
      </c>
      <c r="K3" s="83" t="s">
        <v>2</v>
      </c>
      <c r="L3" s="84"/>
    </row>
    <row r="4" spans="2:12" x14ac:dyDescent="0.25">
      <c r="B4" s="79"/>
      <c r="C4" s="79"/>
      <c r="D4" s="82"/>
      <c r="E4" s="25" t="s">
        <v>3</v>
      </c>
      <c r="F4" s="25" t="s">
        <v>4</v>
      </c>
      <c r="H4" s="79"/>
      <c r="I4" s="79"/>
      <c r="J4" s="82"/>
      <c r="K4" s="25" t="s">
        <v>3</v>
      </c>
      <c r="L4" s="25" t="s">
        <v>4</v>
      </c>
    </row>
    <row r="5" spans="2:12" x14ac:dyDescent="0.25">
      <c r="B5" s="3" t="s">
        <v>5</v>
      </c>
      <c r="C5" s="4">
        <v>5943</v>
      </c>
      <c r="D5" s="5">
        <v>42589</v>
      </c>
      <c r="E5" s="4">
        <f>D5-C5</f>
        <v>36646</v>
      </c>
      <c r="F5" s="6">
        <f>(D5/C5)-1</f>
        <v>6.1662460037018345</v>
      </c>
      <c r="H5" s="3" t="s">
        <v>5</v>
      </c>
      <c r="I5" s="61">
        <v>341694</v>
      </c>
      <c r="J5" s="5">
        <v>74729</v>
      </c>
      <c r="K5" s="4">
        <f>J5-I5</f>
        <v>-266965</v>
      </c>
      <c r="L5" s="6">
        <f>(J5/I5)-1</f>
        <v>-0.7812984717320175</v>
      </c>
    </row>
    <row r="6" spans="2:12" ht="15.75" customHeight="1" x14ac:dyDescent="0.25">
      <c r="B6" s="7" t="s">
        <v>83</v>
      </c>
      <c r="D6" s="8"/>
      <c r="H6" s="7" t="s">
        <v>84</v>
      </c>
      <c r="J6" s="8"/>
    </row>
    <row r="7" spans="2:12" x14ac:dyDescent="0.25">
      <c r="B7" s="9" t="s">
        <v>77</v>
      </c>
      <c r="C7" s="58">
        <v>92</v>
      </c>
      <c r="D7" s="11">
        <v>21461</v>
      </c>
      <c r="E7" s="10">
        <f t="shared" ref="E7:E16" si="0">D7-C7</f>
        <v>21369</v>
      </c>
      <c r="F7" s="12">
        <f t="shared" ref="F7:F16" si="1">(D7/C7)-1</f>
        <v>232.27173913043478</v>
      </c>
      <c r="H7" s="9" t="s">
        <v>77</v>
      </c>
      <c r="I7" s="58">
        <v>50130</v>
      </c>
      <c r="J7" s="11">
        <v>30075</v>
      </c>
      <c r="K7" s="10">
        <f t="shared" ref="K7:K16" si="2">J7-I7</f>
        <v>-20055</v>
      </c>
      <c r="L7" s="12">
        <f t="shared" ref="L7:L16" si="3">(J7/I7)-1</f>
        <v>-0.40005984440454823</v>
      </c>
    </row>
    <row r="8" spans="2:12" x14ac:dyDescent="0.25">
      <c r="B8" t="s">
        <v>75</v>
      </c>
      <c r="C8" s="59">
        <v>299</v>
      </c>
      <c r="D8" s="14">
        <v>3648</v>
      </c>
      <c r="E8" s="13">
        <f t="shared" si="0"/>
        <v>3349</v>
      </c>
      <c r="F8" s="15">
        <f t="shared" si="1"/>
        <v>11.200668896321071</v>
      </c>
      <c r="H8" t="s">
        <v>75</v>
      </c>
      <c r="I8" s="59">
        <v>17612</v>
      </c>
      <c r="J8" s="14">
        <v>10167</v>
      </c>
      <c r="K8" s="13">
        <f t="shared" si="2"/>
        <v>-7445</v>
      </c>
      <c r="L8" s="15">
        <f t="shared" si="3"/>
        <v>-0.42272314331137861</v>
      </c>
    </row>
    <row r="9" spans="2:12" x14ac:dyDescent="0.25">
      <c r="B9" s="9" t="s">
        <v>71</v>
      </c>
      <c r="C9" s="58">
        <v>1182</v>
      </c>
      <c r="D9" s="11">
        <v>3203</v>
      </c>
      <c r="E9" s="10">
        <f t="shared" si="0"/>
        <v>2021</v>
      </c>
      <c r="F9" s="12">
        <f t="shared" si="1"/>
        <v>1.7098138747884941</v>
      </c>
      <c r="H9" s="9" t="s">
        <v>71</v>
      </c>
      <c r="I9" s="58">
        <v>20803</v>
      </c>
      <c r="J9" s="11">
        <v>6104</v>
      </c>
      <c r="K9" s="10">
        <f t="shared" si="2"/>
        <v>-14699</v>
      </c>
      <c r="L9" s="12">
        <f t="shared" si="3"/>
        <v>-0.70658078161803584</v>
      </c>
    </row>
    <row r="10" spans="2:12" x14ac:dyDescent="0.25">
      <c r="B10" t="s">
        <v>78</v>
      </c>
      <c r="C10" s="59">
        <v>104</v>
      </c>
      <c r="D10" s="14">
        <v>2250</v>
      </c>
      <c r="E10" s="13">
        <f t="shared" si="0"/>
        <v>2146</v>
      </c>
      <c r="F10" s="15">
        <f t="shared" si="1"/>
        <v>20.634615384615383</v>
      </c>
      <c r="H10" t="s">
        <v>73</v>
      </c>
      <c r="I10" s="59">
        <v>11969</v>
      </c>
      <c r="J10" s="14">
        <v>3103</v>
      </c>
      <c r="K10" s="13">
        <f t="shared" si="2"/>
        <v>-8866</v>
      </c>
      <c r="L10" s="15">
        <f t="shared" si="3"/>
        <v>-0.74074692956805077</v>
      </c>
    </row>
    <row r="11" spans="2:12" x14ac:dyDescent="0.25">
      <c r="B11" s="9" t="s">
        <v>76</v>
      </c>
      <c r="C11" s="58">
        <v>275</v>
      </c>
      <c r="D11" s="11">
        <v>1785</v>
      </c>
      <c r="E11" s="10">
        <f t="shared" si="0"/>
        <v>1510</v>
      </c>
      <c r="F11" s="12">
        <f t="shared" si="1"/>
        <v>5.4909090909090912</v>
      </c>
      <c r="H11" s="9" t="s">
        <v>78</v>
      </c>
      <c r="I11" s="58">
        <v>94181</v>
      </c>
      <c r="J11" s="11">
        <v>2956</v>
      </c>
      <c r="K11" s="10">
        <f t="shared" si="2"/>
        <v>-91225</v>
      </c>
      <c r="L11" s="12">
        <f t="shared" si="3"/>
        <v>-0.96861362695235764</v>
      </c>
    </row>
    <row r="12" spans="2:12" x14ac:dyDescent="0.25">
      <c r="B12" t="s">
        <v>73</v>
      </c>
      <c r="C12" s="59">
        <v>668</v>
      </c>
      <c r="D12" s="14">
        <v>1021</v>
      </c>
      <c r="E12" s="13">
        <f t="shared" si="0"/>
        <v>353</v>
      </c>
      <c r="F12" s="15">
        <f t="shared" si="1"/>
        <v>0.52844311377245501</v>
      </c>
      <c r="H12" t="s">
        <v>76</v>
      </c>
      <c r="I12" s="59">
        <v>19488</v>
      </c>
      <c r="J12" s="14">
        <v>2769</v>
      </c>
      <c r="K12" s="13">
        <f t="shared" si="2"/>
        <v>-16719</v>
      </c>
      <c r="L12" s="15">
        <f t="shared" si="3"/>
        <v>-0.85791256157635465</v>
      </c>
    </row>
    <row r="13" spans="2:12" x14ac:dyDescent="0.25">
      <c r="B13" s="9" t="s">
        <v>79</v>
      </c>
      <c r="C13" s="58">
        <v>104</v>
      </c>
      <c r="D13" s="11">
        <v>953</v>
      </c>
      <c r="E13" s="10">
        <f t="shared" si="0"/>
        <v>849</v>
      </c>
      <c r="F13" s="12">
        <f t="shared" si="1"/>
        <v>8.1634615384615383</v>
      </c>
      <c r="H13" s="9" t="s">
        <v>72</v>
      </c>
      <c r="I13" s="58">
        <v>7158</v>
      </c>
      <c r="J13" s="11">
        <v>2004</v>
      </c>
      <c r="K13" s="10">
        <f t="shared" si="2"/>
        <v>-5154</v>
      </c>
      <c r="L13" s="12">
        <f t="shared" si="3"/>
        <v>-0.72003352891869232</v>
      </c>
    </row>
    <row r="14" spans="2:12" x14ac:dyDescent="0.25">
      <c r="B14" t="s">
        <v>80</v>
      </c>
      <c r="C14" s="59">
        <v>0</v>
      </c>
      <c r="D14" s="14">
        <v>939</v>
      </c>
      <c r="E14" s="13">
        <f t="shared" si="0"/>
        <v>939</v>
      </c>
      <c r="F14" s="70" t="s">
        <v>89</v>
      </c>
      <c r="H14" t="s">
        <v>79</v>
      </c>
      <c r="I14" s="59">
        <v>6543</v>
      </c>
      <c r="J14" s="14">
        <v>1445</v>
      </c>
      <c r="K14" s="13">
        <f t="shared" si="2"/>
        <v>-5098</v>
      </c>
      <c r="L14" s="15">
        <f t="shared" si="3"/>
        <v>-0.77915329359620966</v>
      </c>
    </row>
    <row r="15" spans="2:12" x14ac:dyDescent="0.25">
      <c r="B15" s="9" t="s">
        <v>72</v>
      </c>
      <c r="C15" s="58">
        <v>1050</v>
      </c>
      <c r="D15" s="11">
        <v>837</v>
      </c>
      <c r="E15" s="10">
        <f t="shared" si="0"/>
        <v>-213</v>
      </c>
      <c r="F15" s="12">
        <f t="shared" si="1"/>
        <v>-0.20285714285714285</v>
      </c>
      <c r="H15" s="9" t="s">
        <v>80</v>
      </c>
      <c r="I15" s="58">
        <v>277</v>
      </c>
      <c r="J15" s="11">
        <v>1129</v>
      </c>
      <c r="K15" s="10">
        <f t="shared" si="2"/>
        <v>852</v>
      </c>
      <c r="L15" s="12">
        <f t="shared" si="3"/>
        <v>3.0758122743682312</v>
      </c>
    </row>
    <row r="16" spans="2:12" x14ac:dyDescent="0.25">
      <c r="B16" s="56" t="s">
        <v>74</v>
      </c>
      <c r="C16" s="17">
        <v>348</v>
      </c>
      <c r="D16" s="18">
        <v>581</v>
      </c>
      <c r="E16" s="68">
        <f t="shared" si="0"/>
        <v>233</v>
      </c>
      <c r="F16" s="19">
        <f t="shared" si="1"/>
        <v>0.66954022988505746</v>
      </c>
      <c r="H16" s="16" t="s">
        <v>82</v>
      </c>
      <c r="I16" s="17">
        <v>6279</v>
      </c>
      <c r="J16" s="18">
        <v>1084</v>
      </c>
      <c r="K16" s="17">
        <f t="shared" si="2"/>
        <v>-5195</v>
      </c>
      <c r="L16" s="19">
        <f t="shared" si="3"/>
        <v>-0.82736104475234906</v>
      </c>
    </row>
    <row r="17" spans="2:12" x14ac:dyDescent="0.25">
      <c r="B17" s="90" t="s">
        <v>81</v>
      </c>
      <c r="C17" s="90"/>
      <c r="D17" s="91"/>
      <c r="E17" s="92"/>
      <c r="F17" s="93"/>
      <c r="H17" s="90" t="s">
        <v>85</v>
      </c>
      <c r="I17" s="90"/>
      <c r="J17" s="91"/>
      <c r="K17" s="92"/>
      <c r="L17" s="93"/>
    </row>
    <row r="18" spans="2:12" x14ac:dyDescent="0.25">
      <c r="B18" s="62" t="s">
        <v>30</v>
      </c>
      <c r="C18" s="63">
        <v>1821</v>
      </c>
      <c r="D18" s="64">
        <v>5911</v>
      </c>
      <c r="E18" s="63">
        <f t="shared" ref="E18" si="4">D18-C18</f>
        <v>4090</v>
      </c>
      <c r="F18" s="65">
        <f t="shared" ref="F18" si="5">(D18/C18)-1</f>
        <v>2.2460186710598573</v>
      </c>
      <c r="H18" s="62" t="s">
        <v>30</v>
      </c>
      <c r="I18" s="63">
        <v>107254</v>
      </c>
      <c r="J18" s="64">
        <v>13894</v>
      </c>
      <c r="K18" s="63">
        <f t="shared" ref="K18" si="6">J18-I18</f>
        <v>-93360</v>
      </c>
      <c r="L18" s="65">
        <f t="shared" ref="L18" si="7">(J18/I18)-1</f>
        <v>-0.87045704589106232</v>
      </c>
    </row>
    <row r="19" spans="2:12" x14ac:dyDescent="0.25">
      <c r="B19" s="20"/>
      <c r="H19" s="20"/>
    </row>
    <row r="20" spans="2:12" ht="15.75" thickBot="1" x14ac:dyDescent="0.3">
      <c r="B20" s="2" t="s">
        <v>87</v>
      </c>
      <c r="H20" s="2" t="s">
        <v>91</v>
      </c>
    </row>
    <row r="21" spans="2:12" ht="15.75" thickTop="1" x14ac:dyDescent="0.25">
      <c r="B21" s="78"/>
      <c r="C21" s="80" t="s">
        <v>1</v>
      </c>
      <c r="D21" s="81" t="s">
        <v>23</v>
      </c>
      <c r="E21" s="83" t="s">
        <v>2</v>
      </c>
      <c r="F21" s="84"/>
      <c r="H21" s="78"/>
      <c r="I21" s="80" t="s">
        <v>1</v>
      </c>
      <c r="J21" s="81" t="s">
        <v>23</v>
      </c>
      <c r="K21" s="83" t="s">
        <v>2</v>
      </c>
      <c r="L21" s="84"/>
    </row>
    <row r="22" spans="2:12" x14ac:dyDescent="0.25">
      <c r="B22" s="79"/>
      <c r="C22" s="79"/>
      <c r="D22" s="82"/>
      <c r="E22" s="25" t="s">
        <v>3</v>
      </c>
      <c r="F22" s="25" t="s">
        <v>4</v>
      </c>
      <c r="H22" s="79"/>
      <c r="I22" s="79"/>
      <c r="J22" s="82"/>
      <c r="K22" s="25" t="s">
        <v>3</v>
      </c>
      <c r="L22" s="25" t="s">
        <v>4</v>
      </c>
    </row>
    <row r="23" spans="2:12" x14ac:dyDescent="0.25">
      <c r="B23" s="3" t="s">
        <v>5</v>
      </c>
      <c r="C23" s="4">
        <f>SUM(C25:C33)</f>
        <v>5943.7100442198353</v>
      </c>
      <c r="D23" s="4">
        <v>42589</v>
      </c>
      <c r="E23" s="67">
        <f>D23-C23</f>
        <v>36645.289955780165</v>
      </c>
      <c r="F23" s="6">
        <f>(D23/C23)-1</f>
        <v>6.1653899135636898</v>
      </c>
      <c r="H23" s="3" t="s">
        <v>5</v>
      </c>
      <c r="I23" s="4">
        <v>341694</v>
      </c>
      <c r="J23" s="4">
        <v>74729</v>
      </c>
      <c r="K23" s="67">
        <f>J23-I23</f>
        <v>-266965</v>
      </c>
      <c r="L23" s="72">
        <f>(J23/I23)-1</f>
        <v>-0.7812984717320175</v>
      </c>
    </row>
    <row r="24" spans="2:12" x14ac:dyDescent="0.25">
      <c r="D24" s="8"/>
      <c r="J24" s="8"/>
    </row>
    <row r="25" spans="2:12" x14ac:dyDescent="0.25">
      <c r="B25" s="9" t="s">
        <v>14</v>
      </c>
      <c r="C25" s="58">
        <v>1510</v>
      </c>
      <c r="D25" s="11">
        <v>1514</v>
      </c>
      <c r="E25" s="10">
        <f t="shared" ref="E25:E33" si="8">D25-C25</f>
        <v>4</v>
      </c>
      <c r="F25" s="12">
        <f t="shared" ref="F25:F33" si="9">(D25/C25)-1</f>
        <v>2.6490066225166586E-3</v>
      </c>
      <c r="H25" s="9" t="s">
        <v>14</v>
      </c>
      <c r="I25" s="10">
        <v>17923</v>
      </c>
      <c r="J25" s="11">
        <v>3598</v>
      </c>
      <c r="K25" s="10">
        <f t="shared" ref="K25:K33" si="10">J25-I25</f>
        <v>-14325</v>
      </c>
      <c r="L25" s="12">
        <f t="shared" ref="L25:L33" si="11">(J25/I25)-1</f>
        <v>-0.79925235730625455</v>
      </c>
    </row>
    <row r="26" spans="2:12" x14ac:dyDescent="0.25">
      <c r="B26" t="s">
        <v>15</v>
      </c>
      <c r="C26" s="59">
        <v>120.84712571067594</v>
      </c>
      <c r="D26" s="14">
        <v>2332</v>
      </c>
      <c r="E26" s="13">
        <f t="shared" si="8"/>
        <v>2211.1528742893242</v>
      </c>
      <c r="F26" s="15">
        <f t="shared" si="9"/>
        <v>18.297107699384739</v>
      </c>
      <c r="H26" t="s">
        <v>15</v>
      </c>
      <c r="I26" s="13">
        <v>101413</v>
      </c>
      <c r="J26" s="14">
        <v>3113</v>
      </c>
      <c r="K26" s="13">
        <f t="shared" si="10"/>
        <v>-98300</v>
      </c>
      <c r="L26" s="15">
        <f t="shared" si="11"/>
        <v>-0.96930373817952331</v>
      </c>
    </row>
    <row r="27" spans="2:12" x14ac:dyDescent="0.25">
      <c r="B27" s="9" t="s">
        <v>16</v>
      </c>
      <c r="C27" s="60">
        <v>2165</v>
      </c>
      <c r="D27" s="57">
        <v>6497</v>
      </c>
      <c r="E27" s="10">
        <f t="shared" si="8"/>
        <v>4332</v>
      </c>
      <c r="F27" s="12">
        <f t="shared" si="9"/>
        <v>2.0009237875288686</v>
      </c>
      <c r="H27" s="9" t="s">
        <v>16</v>
      </c>
      <c r="I27" s="10">
        <v>56590</v>
      </c>
      <c r="J27" s="11">
        <v>11866</v>
      </c>
      <c r="K27" s="10">
        <f t="shared" si="10"/>
        <v>-44724</v>
      </c>
      <c r="L27" s="12">
        <f t="shared" si="11"/>
        <v>-0.79031631030217353</v>
      </c>
    </row>
    <row r="28" spans="2:12" x14ac:dyDescent="0.25">
      <c r="B28" t="s">
        <v>17</v>
      </c>
      <c r="C28" s="59">
        <v>142.17308907138346</v>
      </c>
      <c r="D28" s="14">
        <v>1321</v>
      </c>
      <c r="E28" s="13">
        <f t="shared" si="8"/>
        <v>1178.8269109286166</v>
      </c>
      <c r="F28" s="15">
        <f t="shared" si="9"/>
        <v>8.2914911579134447</v>
      </c>
      <c r="H28" t="s">
        <v>17</v>
      </c>
      <c r="I28" s="13">
        <v>12822</v>
      </c>
      <c r="J28" s="14">
        <v>2529</v>
      </c>
      <c r="K28" s="13">
        <f t="shared" si="10"/>
        <v>-10293</v>
      </c>
      <c r="L28" s="15">
        <f t="shared" si="11"/>
        <v>-0.80276087973795041</v>
      </c>
    </row>
    <row r="29" spans="2:12" x14ac:dyDescent="0.25">
      <c r="B29" s="9" t="s">
        <v>18</v>
      </c>
      <c r="C29" s="58">
        <v>995.21162349968415</v>
      </c>
      <c r="D29" s="11">
        <v>4712</v>
      </c>
      <c r="E29" s="10">
        <f t="shared" si="8"/>
        <v>3716.7883765003157</v>
      </c>
      <c r="F29" s="12">
        <f t="shared" si="9"/>
        <v>3.7346713892168442</v>
      </c>
      <c r="H29" s="9" t="s">
        <v>18</v>
      </c>
      <c r="I29" s="10">
        <v>31080</v>
      </c>
      <c r="J29" s="11">
        <v>13458</v>
      </c>
      <c r="K29" s="10">
        <f t="shared" si="10"/>
        <v>-17622</v>
      </c>
      <c r="L29" s="12">
        <f t="shared" si="11"/>
        <v>-0.56698841698841695</v>
      </c>
    </row>
    <row r="30" spans="2:12" x14ac:dyDescent="0.25">
      <c r="B30" t="s">
        <v>19</v>
      </c>
      <c r="C30" s="59">
        <v>99</v>
      </c>
      <c r="D30" s="14">
        <v>21635</v>
      </c>
      <c r="E30" s="13">
        <f t="shared" si="8"/>
        <v>21536</v>
      </c>
      <c r="F30" s="15">
        <f t="shared" si="9"/>
        <v>217.53535353535352</v>
      </c>
      <c r="H30" t="s">
        <v>19</v>
      </c>
      <c r="I30" s="13">
        <v>56797</v>
      </c>
      <c r="J30" s="14">
        <v>30365</v>
      </c>
      <c r="K30" s="13">
        <f t="shared" si="10"/>
        <v>-26432</v>
      </c>
      <c r="L30" s="15">
        <f t="shared" si="11"/>
        <v>-0.46537669243093827</v>
      </c>
    </row>
    <row r="31" spans="2:12" x14ac:dyDescent="0.25">
      <c r="B31" s="9" t="s">
        <v>20</v>
      </c>
      <c r="C31" s="58">
        <v>68</v>
      </c>
      <c r="D31" s="11">
        <v>1113</v>
      </c>
      <c r="E31" s="10">
        <f t="shared" si="8"/>
        <v>1045</v>
      </c>
      <c r="F31" s="12">
        <f t="shared" si="9"/>
        <v>15.367647058823529</v>
      </c>
      <c r="H31" s="9" t="s">
        <v>20</v>
      </c>
      <c r="I31" s="10">
        <v>36520</v>
      </c>
      <c r="J31" s="11">
        <v>1657</v>
      </c>
      <c r="K31" s="10">
        <f t="shared" si="10"/>
        <v>-34863</v>
      </c>
      <c r="L31" s="12">
        <f t="shared" si="11"/>
        <v>-0.95462760131434832</v>
      </c>
    </row>
    <row r="32" spans="2:12" x14ac:dyDescent="0.25">
      <c r="B32" s="42" t="s">
        <v>21</v>
      </c>
      <c r="C32" s="59">
        <v>9.4782059380922306</v>
      </c>
      <c r="D32" s="14">
        <v>111</v>
      </c>
      <c r="E32" s="13">
        <f t="shared" si="8"/>
        <v>101.52179406190777</v>
      </c>
      <c r="F32" s="66">
        <f t="shared" si="9"/>
        <v>10.711077046121034</v>
      </c>
      <c r="H32" s="42" t="s">
        <v>21</v>
      </c>
      <c r="I32" s="13">
        <v>5594.4782059380923</v>
      </c>
      <c r="J32" s="14">
        <v>201</v>
      </c>
      <c r="K32" s="59">
        <f t="shared" si="10"/>
        <v>-5393.4782059380923</v>
      </c>
      <c r="L32" s="66">
        <f t="shared" si="11"/>
        <v>-0.96407171632438315</v>
      </c>
    </row>
    <row r="33" spans="2:12" x14ac:dyDescent="0.25">
      <c r="B33" s="62" t="s">
        <v>30</v>
      </c>
      <c r="C33" s="63">
        <v>834</v>
      </c>
      <c r="D33" s="64">
        <v>3354</v>
      </c>
      <c r="E33" s="69">
        <f t="shared" si="8"/>
        <v>2520</v>
      </c>
      <c r="F33" s="65">
        <f t="shared" si="9"/>
        <v>3.0215827338129495</v>
      </c>
      <c r="H33" s="62" t="s">
        <v>30</v>
      </c>
      <c r="I33" s="63">
        <v>22955</v>
      </c>
      <c r="J33" s="64">
        <v>7942</v>
      </c>
      <c r="K33" s="63">
        <f t="shared" si="10"/>
        <v>-15013</v>
      </c>
      <c r="L33" s="65">
        <f t="shared" si="11"/>
        <v>-0.65401873230233065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22</v>
      </c>
      <c r="C35" s="21">
        <v>5310</v>
      </c>
      <c r="D35" s="21">
        <v>13575</v>
      </c>
      <c r="E35" s="21">
        <f>D35-C35</f>
        <v>8265</v>
      </c>
      <c r="F35" s="22">
        <f>(D35/C35)-1</f>
        <v>1.5564971751412431</v>
      </c>
      <c r="H35" s="2" t="s">
        <v>22</v>
      </c>
      <c r="I35" s="21">
        <v>94740</v>
      </c>
      <c r="J35" s="21">
        <v>32438</v>
      </c>
      <c r="K35" s="21">
        <f>J35-I35</f>
        <v>-62302</v>
      </c>
      <c r="L35" s="22">
        <f>(J35/I35)-1</f>
        <v>-0.65761030187882619</v>
      </c>
    </row>
    <row r="37" spans="2:12" ht="59.25" customHeight="1" x14ac:dyDescent="0.25">
      <c r="B37" s="77" t="s">
        <v>86</v>
      </c>
      <c r="C37" s="77"/>
      <c r="D37" s="77"/>
      <c r="E37" s="77"/>
      <c r="F37" s="77"/>
    </row>
    <row r="38" spans="2:12" x14ac:dyDescent="0.25">
      <c r="B38" s="20" t="s">
        <v>88</v>
      </c>
    </row>
  </sheetData>
  <mergeCells count="21">
    <mergeCell ref="B17:D17"/>
    <mergeCell ref="E17:F17"/>
    <mergeCell ref="H17:J17"/>
    <mergeCell ref="K17:L17"/>
    <mergeCell ref="B37:F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  <mergeCell ref="D3:D4"/>
    <mergeCell ref="E3:F3"/>
    <mergeCell ref="H3:H4"/>
    <mergeCell ref="I3:I4"/>
  </mergeCells>
  <conditionalFormatting sqref="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{87F067A6-1B57-458E-BAC5-10133963E30F}</x14:id>
        </ext>
      </extLst>
    </cfRule>
  </conditionalFormatting>
  <conditionalFormatting sqref="F15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{3FB7DAD5-519F-46C5-864C-C1BFF3528545}</x14:id>
        </ext>
      </extLst>
    </cfRule>
  </conditionalFormatting>
  <conditionalFormatting sqref="F1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{097EE184-4A8A-42D9-8062-27BD65B4F0B2}</x14:id>
        </ext>
      </extLst>
    </cfRule>
  </conditionalFormatting>
  <conditionalFormatting sqref="F13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{0D3A17B8-144A-4ED8-99AB-A91FED767315}</x14:id>
        </ext>
      </extLst>
    </cfRule>
  </conditionalFormatting>
  <conditionalFormatting sqref="F12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{EAD44F1B-CB81-435A-A96F-308CDD53130C}</x14:id>
        </ext>
      </extLst>
    </cfRule>
  </conditionalFormatting>
  <conditionalFormatting sqref="F11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{BC359B8D-75E7-404E-A998-B1FB27D94ADF}</x14:id>
        </ext>
      </extLst>
    </cfRule>
  </conditionalFormatting>
  <conditionalFormatting sqref="F1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{540F8D33-2AD0-41CF-A265-6094A9C95272}</x14:id>
        </ext>
      </extLst>
    </cfRule>
  </conditionalFormatting>
  <conditionalFormatting sqref="F9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{9CCA632A-1815-4B9A-AE83-BE4962182A75}</x14:id>
        </ext>
      </extLst>
    </cfRule>
  </conditionalFormatting>
  <conditionalFormatting sqref="F8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{8C68C673-2A74-4481-90B4-B714F1150D34}</x14:id>
        </ext>
      </extLst>
    </cfRule>
  </conditionalFormatting>
  <conditionalFormatting sqref="F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{273FC3F6-CFD2-41B0-B0ED-E3E0C41B3C5E}</x14:id>
        </ext>
      </extLst>
    </cfRule>
  </conditionalFormatting>
  <conditionalFormatting sqref="F7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{FDBE8CBA-456B-4363-9A85-F927ED3F76BB}</x14:id>
        </ext>
      </extLst>
    </cfRule>
  </conditionalFormatting>
  <conditionalFormatting sqref="F2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{AF8AF9BD-84AA-49EB-A91C-F01361DCAAB8}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{0BEB082C-4645-4EA2-AF20-42005F5459DF}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{54899FD9-FCD3-4B33-94DA-FF5BEA784DAA}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{9461FBC1-4C1B-4DB8-8390-7111349A23B2}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{450B24F8-EB89-47B0-8906-6F6A9373B9D8}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{607A24D5-BEC5-4B6A-BA60-309204C72D81}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{64C10C56-4D69-4F1A-92EB-C004EFC33CD7}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{A731F479-9A60-440C-B886-E0E2ADDC0265}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{CF10496E-E5FD-46ED-AA5E-A4E7D8A0DABF}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{C5F94456-79B7-4080-8F9C-F2864211BB60}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{1E91AA19-570C-452F-8F9A-9C7DC189636C}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{C8EA7B65-5068-44EE-BB99-331B1627E5FA}</x14:id>
        </ext>
      </extLst>
    </cfRule>
  </conditionalFormatting>
  <conditionalFormatting sqref="L2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{E083A847-C7C7-4B46-9C4E-3B672D2C5910}</x14:id>
        </ext>
      </extLst>
    </cfRule>
  </conditionalFormatting>
  <conditionalFormatting sqref="F23:F35 F5 F18 F7:F16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{2BEB5799-1102-4842-B3D9-F47B0EFA8647}</x14:id>
        </ext>
      </extLst>
    </cfRule>
  </conditionalFormatting>
  <conditionalFormatting sqref="F23:F35 F18 F5: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{D9F7C9ED-692E-425D-BD3B-2BEEEA606E7C}</x14:id>
        </ext>
      </extLst>
    </cfRule>
  </conditionalFormatting>
  <conditionalFormatting sqref="F23:F35 F18 F5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{45BF1C0C-C426-449C-98FA-73ACFE600591}</x14:id>
        </ext>
      </extLst>
    </cfRule>
  </conditionalFormatting>
  <conditionalFormatting sqref="L23:L35 L7:L16 L5 L18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{A8F4AC20-E3D4-4BF8-8840-A101765CFAAA}</x14:id>
        </ext>
      </extLst>
    </cfRule>
  </conditionalFormatting>
  <conditionalFormatting sqref="L23:L35 L5:L16 L1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{8919A2B7-9FBF-4F29-B461-83320E97819B}</x14:id>
        </ext>
      </extLst>
    </cfRule>
  </conditionalFormatting>
  <conditionalFormatting sqref="L23:L35 L18 L5:L1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{DB95D7F1-D63E-4691-9758-B6B6DBFB4CD9}</x14:id>
        </ext>
      </extLst>
    </cfRule>
  </conditionalFormatting>
  <conditionalFormatting sqref="F18 F23 F25:F33 F35 F5:F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{62CB22EA-B6A7-482F-8A35-8CF44D5785D3}</x14:id>
        </ext>
      </extLst>
    </cfRule>
  </conditionalFormatting>
  <conditionalFormatting sqref="L7:L16 L23 L5 L18 L25:L33 L3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{7216FEDD-D62C-4A59-BB29-32AE2FBF401D}</x14:id>
        </ext>
      </extLst>
    </cfRule>
  </conditionalFormatting>
  <conditionalFormatting sqref="F1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{95084EAB-0954-4A16-997F-E83978524559}</x14:id>
        </ext>
      </extLst>
    </cfRule>
  </conditionalFormatting>
  <conditionalFormatting sqref="F5 F18 F7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{8ADDC8C2-1E56-4C9D-ABFA-635A6CE3A88E}</x14:id>
        </ext>
      </extLst>
    </cfRule>
  </conditionalFormatting>
  <conditionalFormatting sqref="L18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{BD34C21F-E39A-4CD8-9E11-945BFD2BAB1E}</x14:id>
        </ext>
      </extLst>
    </cfRule>
  </conditionalFormatting>
  <conditionalFormatting sqref="L7:L16 L5 L1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{74B889C3-6B4F-4F3D-8F4E-569E52801190}</x14:id>
        </ext>
      </extLst>
    </cfRule>
  </conditionalFormatting>
  <conditionalFormatting sqref="F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{D146C66E-78C5-4D6E-A969-9E2A32B34446}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3 C21:D21 I3:J4 I21:J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F067A6-1B57-458E-BAC5-10133963E3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3FB7DAD5-519F-46C5-864C-C1BFF35285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97EE184-4A8A-42D9-8062-27BD65B4F0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D3A17B8-144A-4ED8-99AB-A91FED7673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AD44F1B-CB81-435A-A96F-308CDD5313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C359B8D-75E7-404E-A998-B1FB27D94A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40F8D33-2AD0-41CF-A265-6094A9C95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9CCA632A-1815-4B9A-AE83-BE4962182A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8C68C673-2A74-4481-90B4-B714F1150D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273FC3F6-CFD2-41B0-B0ED-E3E0C41B3C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DBE8CBA-456B-4363-9A85-F927ED3F76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F8AF9BD-84AA-49EB-A91C-F01361DCAA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0BEB082C-4645-4EA2-AF20-42005F5459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54899FD9-FCD3-4B33-94DA-FF5BEA784D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9461FBC1-4C1B-4DB8-8390-7111349A23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450B24F8-EB89-47B0-8906-6F6A9373B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607A24D5-BEC5-4B6A-BA60-309204C72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64C10C56-4D69-4F1A-92EB-C004EFC33C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A731F479-9A60-440C-B886-E0E2ADDC02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CF10496E-E5FD-46ED-AA5E-A4E7D8A0DA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5F94456-79B7-4080-8F9C-F2864211BB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E91AA19-570C-452F-8F9A-9C7DC18963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C8EA7B65-5068-44EE-BB99-331B1627E5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E083A847-C7C7-4B46-9C4E-3B672D2C59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2BEB5799-1102-4842-B3D9-F47B0EFA86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F5 F18 F7:F16</xm:sqref>
        </x14:conditionalFormatting>
        <x14:conditionalFormatting xmlns:xm="http://schemas.microsoft.com/office/excel/2006/main">
          <x14:cfRule type="dataBar" id="{D9F7C9ED-692E-425D-BD3B-2BEEEA606E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45BF1C0C-C426-449C-98FA-73ACFE6005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A8F4AC20-E3D4-4BF8-8840-A101765CFAA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8919A2B7-9FBF-4F29-B461-83320E9781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DB95D7F1-D63E-4691-9758-B6B6DBFB4C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62CB22EA-B6A7-482F-8A35-8CF44D5785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 F23 F25:F33 F35 F5:F16</xm:sqref>
        </x14:conditionalFormatting>
        <x14:conditionalFormatting xmlns:xm="http://schemas.microsoft.com/office/excel/2006/main">
          <x14:cfRule type="dataBar" id="{7216FEDD-D62C-4A59-BB29-32AE2FBF40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95084EAB-0954-4A16-997F-E839785245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8ADDC8C2-1E56-4C9D-ABFA-635A6CE3A8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 F18 F7:F16</xm:sqref>
        </x14:conditionalFormatting>
        <x14:conditionalFormatting xmlns:xm="http://schemas.microsoft.com/office/excel/2006/main">
          <x14:cfRule type="dataBar" id="{BD34C21F-E39A-4CD8-9E11-945BFD2BAB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74B889C3-6B4F-4F3D-8F4E-569E528011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D146C66E-78C5-4D6E-A969-9E2A32B344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F992-D794-4371-94B5-07BF2C0B958E}">
  <dimension ref="B1:P38"/>
  <sheetViews>
    <sheetView workbookViewId="0">
      <selection activeCell="P8" sqref="P8"/>
    </sheetView>
  </sheetViews>
  <sheetFormatPr defaultRowHeight="15" x14ac:dyDescent="0.25"/>
  <cols>
    <col min="1" max="1" width="4.42578125" customWidth="1"/>
    <col min="2" max="2" width="22" customWidth="1"/>
    <col min="3" max="4" width="8.42578125" customWidth="1"/>
    <col min="7" max="7" width="6.85546875" customWidth="1"/>
    <col min="8" max="8" width="20.5703125" customWidth="1"/>
    <col min="9" max="10" width="9.28515625" customWidth="1"/>
  </cols>
  <sheetData>
    <row r="1" spans="2:12" x14ac:dyDescent="0.25">
      <c r="B1" s="1" t="s">
        <v>46</v>
      </c>
      <c r="H1" s="1"/>
    </row>
    <row r="2" spans="2:12" ht="15.75" thickBot="1" x14ac:dyDescent="0.3">
      <c r="B2" s="2" t="s">
        <v>92</v>
      </c>
      <c r="H2" s="2" t="s">
        <v>93</v>
      </c>
    </row>
    <row r="3" spans="2:12" ht="17.25" customHeight="1" thickTop="1" x14ac:dyDescent="0.25">
      <c r="B3" s="78"/>
      <c r="C3" s="80" t="s">
        <v>1</v>
      </c>
      <c r="D3" s="81" t="s">
        <v>23</v>
      </c>
      <c r="E3" s="83" t="s">
        <v>2</v>
      </c>
      <c r="F3" s="84"/>
      <c r="H3" s="78"/>
      <c r="I3" s="80" t="s">
        <v>1</v>
      </c>
      <c r="J3" s="81" t="s">
        <v>23</v>
      </c>
      <c r="K3" s="83" t="s">
        <v>2</v>
      </c>
      <c r="L3" s="84"/>
    </row>
    <row r="4" spans="2:12" x14ac:dyDescent="0.25">
      <c r="B4" s="79"/>
      <c r="C4" s="79"/>
      <c r="D4" s="82"/>
      <c r="E4" s="25" t="s">
        <v>3</v>
      </c>
      <c r="F4" s="25" t="s">
        <v>4</v>
      </c>
      <c r="H4" s="79"/>
      <c r="I4" s="79"/>
      <c r="J4" s="82"/>
      <c r="K4" s="25" t="s">
        <v>3</v>
      </c>
      <c r="L4" s="25" t="s">
        <v>4</v>
      </c>
    </row>
    <row r="5" spans="2:12" x14ac:dyDescent="0.25">
      <c r="B5" s="3" t="s">
        <v>5</v>
      </c>
      <c r="C5" s="4">
        <v>45614</v>
      </c>
      <c r="D5" s="5">
        <v>109935</v>
      </c>
      <c r="E5" s="4">
        <f>D5-C5</f>
        <v>64321</v>
      </c>
      <c r="F5" s="6">
        <f>(D5/C5)-1</f>
        <v>1.4101153154733197</v>
      </c>
      <c r="H5" s="3" t="s">
        <v>5</v>
      </c>
      <c r="I5" s="61">
        <v>387308</v>
      </c>
      <c r="J5" s="5">
        <v>184664</v>
      </c>
      <c r="K5" s="4">
        <f>J5-I5</f>
        <v>-202644</v>
      </c>
      <c r="L5" s="6">
        <f>(J5/I5)-1</f>
        <v>-0.523211500924329</v>
      </c>
    </row>
    <row r="6" spans="2:12" ht="15.75" customHeight="1" x14ac:dyDescent="0.25">
      <c r="B6" s="7" t="s">
        <v>97</v>
      </c>
      <c r="D6" s="8"/>
      <c r="H6" s="7" t="s">
        <v>100</v>
      </c>
      <c r="J6" s="8"/>
    </row>
    <row r="7" spans="2:12" x14ac:dyDescent="0.25">
      <c r="B7" s="9" t="s">
        <v>77</v>
      </c>
      <c r="C7" s="58">
        <v>362</v>
      </c>
      <c r="D7" s="11">
        <v>51261</v>
      </c>
      <c r="E7" s="10">
        <f t="shared" ref="E7:E16" si="0">D7-C7</f>
        <v>50899</v>
      </c>
      <c r="F7" s="12">
        <f t="shared" ref="F7:F16" si="1">(D7/C7)-1</f>
        <v>140.60497237569061</v>
      </c>
      <c r="H7" s="9" t="s">
        <v>77</v>
      </c>
      <c r="I7" s="58">
        <v>50492</v>
      </c>
      <c r="J7" s="11">
        <v>81337</v>
      </c>
      <c r="K7" s="10">
        <f t="shared" ref="K7:K16" si="2">J7-I7</f>
        <v>30845</v>
      </c>
      <c r="L7" s="12">
        <f t="shared" ref="L7:L16" si="3">(J7/I7)-1</f>
        <v>0.61088885367979096</v>
      </c>
    </row>
    <row r="8" spans="2:12" x14ac:dyDescent="0.25">
      <c r="B8" t="s">
        <v>75</v>
      </c>
      <c r="C8" s="59">
        <v>3181</v>
      </c>
      <c r="D8" s="14">
        <v>11208</v>
      </c>
      <c r="E8" s="13">
        <f t="shared" si="0"/>
        <v>8027</v>
      </c>
      <c r="F8" s="15">
        <f t="shared" si="1"/>
        <v>2.5234203080792206</v>
      </c>
      <c r="H8" t="s">
        <v>75</v>
      </c>
      <c r="I8" s="59">
        <v>20793</v>
      </c>
      <c r="J8" s="14">
        <v>21375</v>
      </c>
      <c r="K8" s="13">
        <f t="shared" si="2"/>
        <v>582</v>
      </c>
      <c r="L8" s="15">
        <f t="shared" si="3"/>
        <v>2.7990189005915544E-2</v>
      </c>
    </row>
    <row r="9" spans="2:12" x14ac:dyDescent="0.25">
      <c r="B9" s="9" t="s">
        <v>71</v>
      </c>
      <c r="C9" s="58">
        <v>9220</v>
      </c>
      <c r="D9" s="11">
        <v>8630</v>
      </c>
      <c r="E9" s="10">
        <f t="shared" si="0"/>
        <v>-590</v>
      </c>
      <c r="F9" s="12">
        <f t="shared" si="1"/>
        <v>-6.3991323210412121E-2</v>
      </c>
      <c r="H9" s="9" t="s">
        <v>71</v>
      </c>
      <c r="I9" s="58">
        <v>30023</v>
      </c>
      <c r="J9" s="11">
        <v>14734</v>
      </c>
      <c r="K9" s="10">
        <f t="shared" si="2"/>
        <v>-15289</v>
      </c>
      <c r="L9" s="12">
        <f t="shared" si="3"/>
        <v>-0.50924291376611264</v>
      </c>
    </row>
    <row r="10" spans="2:12" x14ac:dyDescent="0.25">
      <c r="B10" t="s">
        <v>78</v>
      </c>
      <c r="C10" s="59">
        <v>1422</v>
      </c>
      <c r="D10" s="14">
        <v>5731</v>
      </c>
      <c r="E10" s="13">
        <f t="shared" si="0"/>
        <v>4309</v>
      </c>
      <c r="F10" s="15">
        <f t="shared" si="1"/>
        <v>3.0302390998593527</v>
      </c>
      <c r="H10" t="s">
        <v>78</v>
      </c>
      <c r="I10" s="59">
        <v>95603</v>
      </c>
      <c r="J10" s="14">
        <v>8687</v>
      </c>
      <c r="K10" s="13">
        <f t="shared" si="2"/>
        <v>-86916</v>
      </c>
      <c r="L10" s="15">
        <f t="shared" si="3"/>
        <v>-0.90913465058627863</v>
      </c>
    </row>
    <row r="11" spans="2:12" x14ac:dyDescent="0.25">
      <c r="B11" s="9" t="s">
        <v>76</v>
      </c>
      <c r="C11" s="58">
        <v>2970</v>
      </c>
      <c r="D11" s="11">
        <v>4003</v>
      </c>
      <c r="E11" s="10">
        <f t="shared" si="0"/>
        <v>1033</v>
      </c>
      <c r="F11" s="12">
        <f t="shared" si="1"/>
        <v>0.34781144781144779</v>
      </c>
      <c r="H11" s="9" t="s">
        <v>73</v>
      </c>
      <c r="I11" s="58">
        <v>12964</v>
      </c>
      <c r="J11" s="11">
        <v>6974</v>
      </c>
      <c r="K11" s="10">
        <f t="shared" si="2"/>
        <v>-5990</v>
      </c>
      <c r="L11" s="12">
        <f t="shared" si="3"/>
        <v>-0.46204875038568338</v>
      </c>
    </row>
    <row r="12" spans="2:12" x14ac:dyDescent="0.25">
      <c r="B12" t="s">
        <v>73</v>
      </c>
      <c r="C12" s="59">
        <v>995</v>
      </c>
      <c r="D12" s="14">
        <v>3871</v>
      </c>
      <c r="E12" s="13">
        <f t="shared" si="0"/>
        <v>2876</v>
      </c>
      <c r="F12" s="15">
        <f t="shared" si="1"/>
        <v>2.8904522613065327</v>
      </c>
      <c r="H12" t="s">
        <v>76</v>
      </c>
      <c r="I12" s="59">
        <v>22458</v>
      </c>
      <c r="J12" s="14">
        <v>6773</v>
      </c>
      <c r="K12" s="13">
        <f t="shared" si="2"/>
        <v>-15685</v>
      </c>
      <c r="L12" s="15">
        <f t="shared" si="3"/>
        <v>-0.6984148187728203</v>
      </c>
    </row>
    <row r="13" spans="2:12" x14ac:dyDescent="0.25">
      <c r="B13" s="9" t="s">
        <v>80</v>
      </c>
      <c r="C13" s="58">
        <v>10</v>
      </c>
      <c r="D13" s="11">
        <v>2455</v>
      </c>
      <c r="E13" s="10">
        <f t="shared" si="0"/>
        <v>2445</v>
      </c>
      <c r="F13" s="12">
        <f t="shared" si="1"/>
        <v>244.5</v>
      </c>
      <c r="H13" s="9" t="s">
        <v>72</v>
      </c>
      <c r="I13" s="58">
        <v>17107</v>
      </c>
      <c r="J13" s="11">
        <v>4440</v>
      </c>
      <c r="K13" s="10">
        <f t="shared" si="2"/>
        <v>-12667</v>
      </c>
      <c r="L13" s="12">
        <f t="shared" si="3"/>
        <v>-0.74045712281522191</v>
      </c>
    </row>
    <row r="14" spans="2:12" x14ac:dyDescent="0.25">
      <c r="B14" t="s">
        <v>72</v>
      </c>
      <c r="C14" s="59">
        <v>9949</v>
      </c>
      <c r="D14" s="14">
        <v>2436</v>
      </c>
      <c r="E14" s="13">
        <f t="shared" si="0"/>
        <v>-7513</v>
      </c>
      <c r="F14" s="15">
        <f t="shared" si="1"/>
        <v>-0.75515127148457128</v>
      </c>
      <c r="H14" t="s">
        <v>79</v>
      </c>
      <c r="I14" s="59">
        <v>7468</v>
      </c>
      <c r="J14" s="14">
        <v>3607</v>
      </c>
      <c r="K14" s="13">
        <f t="shared" si="2"/>
        <v>-3861</v>
      </c>
      <c r="L14" s="15">
        <f t="shared" si="3"/>
        <v>-0.51700589180503487</v>
      </c>
    </row>
    <row r="15" spans="2:12" x14ac:dyDescent="0.25">
      <c r="B15" s="9" t="s">
        <v>79</v>
      </c>
      <c r="C15" s="58">
        <v>925</v>
      </c>
      <c r="D15" s="11">
        <v>2162</v>
      </c>
      <c r="E15" s="10">
        <f t="shared" si="0"/>
        <v>1237</v>
      </c>
      <c r="F15" s="12">
        <f t="shared" si="1"/>
        <v>1.3372972972972974</v>
      </c>
      <c r="H15" s="9" t="s">
        <v>80</v>
      </c>
      <c r="I15" s="58">
        <v>287</v>
      </c>
      <c r="J15" s="11">
        <v>3584</v>
      </c>
      <c r="K15" s="10">
        <f t="shared" si="2"/>
        <v>3297</v>
      </c>
      <c r="L15" s="12">
        <f t="shared" si="3"/>
        <v>11.487804878048781</v>
      </c>
    </row>
    <row r="16" spans="2:12" x14ac:dyDescent="0.25">
      <c r="B16" s="56" t="s">
        <v>94</v>
      </c>
      <c r="C16" s="17">
        <v>814</v>
      </c>
      <c r="D16" s="18">
        <v>1785</v>
      </c>
      <c r="E16" s="68">
        <f t="shared" si="0"/>
        <v>971</v>
      </c>
      <c r="F16" s="19">
        <f t="shared" si="1"/>
        <v>1.1928746928746929</v>
      </c>
      <c r="H16" s="16" t="s">
        <v>94</v>
      </c>
      <c r="I16" s="17">
        <v>3153</v>
      </c>
      <c r="J16" s="18">
        <v>2474</v>
      </c>
      <c r="K16" s="17">
        <f t="shared" si="2"/>
        <v>-679</v>
      </c>
      <c r="L16" s="19">
        <f t="shared" si="3"/>
        <v>-0.21535045987947987</v>
      </c>
    </row>
    <row r="17" spans="2:16" x14ac:dyDescent="0.25">
      <c r="B17" s="90" t="s">
        <v>96</v>
      </c>
      <c r="C17" s="90"/>
      <c r="D17" s="91"/>
      <c r="E17" s="92"/>
      <c r="F17" s="93"/>
      <c r="H17" s="90" t="s">
        <v>98</v>
      </c>
      <c r="I17" s="90"/>
      <c r="J17" s="91"/>
      <c r="K17" s="92"/>
      <c r="L17" s="93"/>
    </row>
    <row r="18" spans="2:16" x14ac:dyDescent="0.25">
      <c r="B18" s="62" t="s">
        <v>30</v>
      </c>
      <c r="C18" s="63">
        <v>15766</v>
      </c>
      <c r="D18" s="64">
        <v>16392</v>
      </c>
      <c r="E18" s="63">
        <f t="shared" ref="E18" si="4">D18-C18</f>
        <v>626</v>
      </c>
      <c r="F18" s="65">
        <f t="shared" ref="F18" si="5">(D18/C18)-1</f>
        <v>3.9705695801090846E-2</v>
      </c>
      <c r="H18" s="62" t="s">
        <v>30</v>
      </c>
      <c r="I18" s="63">
        <v>126960</v>
      </c>
      <c r="J18" s="64">
        <v>30680</v>
      </c>
      <c r="K18" s="63">
        <f t="shared" ref="K18" si="6">J18-I18</f>
        <v>-96280</v>
      </c>
      <c r="L18" s="65">
        <f t="shared" ref="L18" si="7">(J18/I18)-1</f>
        <v>-0.75834908632640197</v>
      </c>
    </row>
    <row r="19" spans="2:16" x14ac:dyDescent="0.25">
      <c r="B19" s="20"/>
      <c r="H19" s="20"/>
    </row>
    <row r="20" spans="2:16" ht="15.75" thickBot="1" x14ac:dyDescent="0.3">
      <c r="B20" s="2" t="s">
        <v>101</v>
      </c>
      <c r="H20" s="2" t="s">
        <v>99</v>
      </c>
    </row>
    <row r="21" spans="2:16" ht="15.75" thickTop="1" x14ac:dyDescent="0.25">
      <c r="B21" s="78"/>
      <c r="C21" s="80" t="s">
        <v>1</v>
      </c>
      <c r="D21" s="81" t="s">
        <v>95</v>
      </c>
      <c r="E21" s="83" t="s">
        <v>2</v>
      </c>
      <c r="F21" s="84"/>
      <c r="H21" s="78"/>
      <c r="I21" s="80" t="s">
        <v>1</v>
      </c>
      <c r="J21" s="81" t="s">
        <v>23</v>
      </c>
      <c r="K21" s="83" t="s">
        <v>2</v>
      </c>
      <c r="L21" s="84"/>
    </row>
    <row r="22" spans="2:16" x14ac:dyDescent="0.25">
      <c r="B22" s="79"/>
      <c r="C22" s="79"/>
      <c r="D22" s="82"/>
      <c r="E22" s="25" t="s">
        <v>3</v>
      </c>
      <c r="F22" s="25" t="s">
        <v>4</v>
      </c>
      <c r="H22" s="79"/>
      <c r="I22" s="79"/>
      <c r="J22" s="82"/>
      <c r="K22" s="25" t="s">
        <v>3</v>
      </c>
      <c r="L22" s="25" t="s">
        <v>4</v>
      </c>
    </row>
    <row r="23" spans="2:16" x14ac:dyDescent="0.25">
      <c r="B23" s="3" t="s">
        <v>5</v>
      </c>
      <c r="C23" s="4">
        <v>45614</v>
      </c>
      <c r="D23" s="4">
        <v>109935</v>
      </c>
      <c r="E23" s="67">
        <f>D23-C23</f>
        <v>64321</v>
      </c>
      <c r="F23" s="6">
        <f>(D23/C23)-1</f>
        <v>1.4101153154733197</v>
      </c>
      <c r="H23" s="3" t="s">
        <v>5</v>
      </c>
      <c r="I23" s="4">
        <v>387308</v>
      </c>
      <c r="J23" s="4">
        <v>184664</v>
      </c>
      <c r="K23" s="67">
        <f>J23-I23</f>
        <v>-202644</v>
      </c>
      <c r="L23" s="72">
        <f>(J23/I23)-1</f>
        <v>-0.523211500924329</v>
      </c>
    </row>
    <row r="24" spans="2:16" x14ac:dyDescent="0.25">
      <c r="D24" s="8"/>
      <c r="J24" s="8"/>
    </row>
    <row r="25" spans="2:16" x14ac:dyDescent="0.25">
      <c r="B25" s="9" t="s">
        <v>14</v>
      </c>
      <c r="C25" s="58">
        <v>13205</v>
      </c>
      <c r="D25" s="11">
        <v>4173</v>
      </c>
      <c r="E25" s="10">
        <f t="shared" ref="E25:E33" si="8">D25-C25</f>
        <v>-9032</v>
      </c>
      <c r="F25" s="12">
        <f t="shared" ref="F25:F33" si="9">(D25/C25)-1</f>
        <v>-0.68398333964407421</v>
      </c>
      <c r="H25" s="9" t="s">
        <v>14</v>
      </c>
      <c r="I25" s="10">
        <v>31128</v>
      </c>
      <c r="J25" s="11">
        <v>7772</v>
      </c>
      <c r="K25" s="10">
        <f t="shared" ref="K25:K33" si="10">J25-I25</f>
        <v>-23356</v>
      </c>
      <c r="L25" s="12">
        <f t="shared" ref="L25:L33" si="11">(J25/I25)-1</f>
        <v>-0.75032125417630424</v>
      </c>
      <c r="O25" s="13"/>
      <c r="P25" s="13"/>
    </row>
    <row r="26" spans="2:16" x14ac:dyDescent="0.25">
      <c r="B26" t="s">
        <v>15</v>
      </c>
      <c r="C26" s="59">
        <v>1497</v>
      </c>
      <c r="D26" s="14">
        <v>5873</v>
      </c>
      <c r="E26" s="13">
        <f t="shared" si="8"/>
        <v>4376</v>
      </c>
      <c r="F26" s="15">
        <f t="shared" si="9"/>
        <v>2.923179692718771</v>
      </c>
      <c r="H26" t="s">
        <v>15</v>
      </c>
      <c r="I26" s="13">
        <v>102910</v>
      </c>
      <c r="J26" s="14">
        <v>8986</v>
      </c>
      <c r="K26" s="13">
        <f t="shared" si="10"/>
        <v>-93924</v>
      </c>
      <c r="L26" s="15">
        <f t="shared" si="11"/>
        <v>-0.91268098338353898</v>
      </c>
      <c r="O26" s="13"/>
      <c r="P26" s="13"/>
    </row>
    <row r="27" spans="2:16" x14ac:dyDescent="0.25">
      <c r="B27" s="9" t="s">
        <v>16</v>
      </c>
      <c r="C27" s="60">
        <v>19466</v>
      </c>
      <c r="D27" s="57">
        <v>18516</v>
      </c>
      <c r="E27" s="10">
        <f t="shared" si="8"/>
        <v>-950</v>
      </c>
      <c r="F27" s="12">
        <f t="shared" si="9"/>
        <v>-4.8803041200041086E-2</v>
      </c>
      <c r="H27" s="9" t="s">
        <v>16</v>
      </c>
      <c r="I27" s="10">
        <v>76056</v>
      </c>
      <c r="J27" s="11">
        <v>30382</v>
      </c>
      <c r="K27" s="10">
        <f t="shared" si="10"/>
        <v>-45674</v>
      </c>
      <c r="L27" s="12">
        <f t="shared" si="11"/>
        <v>-0.60053118754601864</v>
      </c>
      <c r="O27" s="13"/>
      <c r="P27" s="13"/>
    </row>
    <row r="28" spans="2:16" x14ac:dyDescent="0.25">
      <c r="B28" t="s">
        <v>17</v>
      </c>
      <c r="C28" s="59">
        <v>1422</v>
      </c>
      <c r="D28" s="14">
        <v>3286</v>
      </c>
      <c r="E28" s="13">
        <f t="shared" si="8"/>
        <v>1864</v>
      </c>
      <c r="F28" s="15">
        <f t="shared" si="9"/>
        <v>1.3108298171589312</v>
      </c>
      <c r="H28" t="s">
        <v>17</v>
      </c>
      <c r="I28" s="13">
        <v>14244</v>
      </c>
      <c r="J28" s="14">
        <v>5815</v>
      </c>
      <c r="K28" s="13">
        <f t="shared" si="10"/>
        <v>-8429</v>
      </c>
      <c r="L28" s="15">
        <f t="shared" si="11"/>
        <v>-0.59175793316484127</v>
      </c>
      <c r="O28" s="13"/>
      <c r="P28" s="13"/>
    </row>
    <row r="29" spans="2:16" x14ac:dyDescent="0.25">
      <c r="B29" s="9" t="s">
        <v>18</v>
      </c>
      <c r="C29" s="58">
        <v>4317</v>
      </c>
      <c r="D29" s="11">
        <v>15183</v>
      </c>
      <c r="E29" s="10">
        <f t="shared" si="8"/>
        <v>10866</v>
      </c>
      <c r="F29" s="12">
        <f t="shared" si="9"/>
        <v>2.5170257123002084</v>
      </c>
      <c r="H29" s="9" t="s">
        <v>18</v>
      </c>
      <c r="I29" s="10">
        <v>35397</v>
      </c>
      <c r="J29" s="11">
        <v>28641</v>
      </c>
      <c r="K29" s="10">
        <f t="shared" si="10"/>
        <v>-6756</v>
      </c>
      <c r="L29" s="12">
        <f t="shared" si="11"/>
        <v>-0.19086363251122973</v>
      </c>
      <c r="O29" s="13"/>
      <c r="P29" s="13"/>
    </row>
    <row r="30" spans="2:16" x14ac:dyDescent="0.25">
      <c r="B30" t="s">
        <v>19</v>
      </c>
      <c r="C30" s="59">
        <v>468</v>
      </c>
      <c r="D30" s="14">
        <v>51620</v>
      </c>
      <c r="E30" s="13">
        <f t="shared" si="8"/>
        <v>51152</v>
      </c>
      <c r="F30" s="15">
        <f t="shared" si="9"/>
        <v>109.29914529914529</v>
      </c>
      <c r="H30" t="s">
        <v>19</v>
      </c>
      <c r="I30" s="13">
        <v>57265</v>
      </c>
      <c r="J30" s="14">
        <v>81986</v>
      </c>
      <c r="K30" s="13">
        <f t="shared" si="10"/>
        <v>24721</v>
      </c>
      <c r="L30" s="15">
        <f t="shared" si="11"/>
        <v>0.4316947524666026</v>
      </c>
      <c r="O30" s="13"/>
      <c r="P30" s="13"/>
    </row>
    <row r="31" spans="2:16" x14ac:dyDescent="0.25">
      <c r="B31" s="9" t="s">
        <v>20</v>
      </c>
      <c r="C31" s="58">
        <v>191</v>
      </c>
      <c r="D31" s="11">
        <v>2984</v>
      </c>
      <c r="E31" s="10">
        <f t="shared" si="8"/>
        <v>2793</v>
      </c>
      <c r="F31" s="12">
        <f t="shared" si="9"/>
        <v>14.62303664921466</v>
      </c>
      <c r="H31" s="9" t="s">
        <v>20</v>
      </c>
      <c r="I31" s="10">
        <v>36711</v>
      </c>
      <c r="J31" s="11">
        <v>4640</v>
      </c>
      <c r="K31" s="10">
        <f t="shared" si="10"/>
        <v>-32071</v>
      </c>
      <c r="L31" s="12">
        <f t="shared" si="11"/>
        <v>-0.87360736563972652</v>
      </c>
      <c r="O31" s="13"/>
      <c r="P31" s="13"/>
    </row>
    <row r="32" spans="2:16" x14ac:dyDescent="0.25">
      <c r="B32" s="71" t="s">
        <v>21</v>
      </c>
      <c r="C32" s="59">
        <v>75</v>
      </c>
      <c r="D32" s="14">
        <v>340</v>
      </c>
      <c r="E32" s="13">
        <f t="shared" si="8"/>
        <v>265</v>
      </c>
      <c r="F32" s="66">
        <f t="shared" si="9"/>
        <v>3.5333333333333332</v>
      </c>
      <c r="H32" s="71" t="s">
        <v>21</v>
      </c>
      <c r="I32" s="13">
        <v>5669</v>
      </c>
      <c r="J32" s="14">
        <v>541</v>
      </c>
      <c r="K32" s="59">
        <f t="shared" si="10"/>
        <v>-5128</v>
      </c>
      <c r="L32" s="66">
        <f t="shared" si="11"/>
        <v>-0.90456870700299874</v>
      </c>
      <c r="N32" s="74"/>
      <c r="O32" s="21"/>
      <c r="P32" s="21"/>
    </row>
    <row r="33" spans="2:16" x14ac:dyDescent="0.25">
      <c r="B33" s="62" t="s">
        <v>30</v>
      </c>
      <c r="C33" s="63">
        <v>4973</v>
      </c>
      <c r="D33" s="64">
        <v>7960</v>
      </c>
      <c r="E33" s="69">
        <f t="shared" si="8"/>
        <v>2987</v>
      </c>
      <c r="F33" s="65">
        <f t="shared" si="9"/>
        <v>0.60064347476372415</v>
      </c>
      <c r="H33" s="62" t="s">
        <v>30</v>
      </c>
      <c r="I33" s="63">
        <v>27928</v>
      </c>
      <c r="J33" s="64">
        <v>15901</v>
      </c>
      <c r="K33" s="63">
        <f t="shared" si="10"/>
        <v>-12027</v>
      </c>
      <c r="L33" s="65">
        <f t="shared" si="11"/>
        <v>-0.4306430822114008</v>
      </c>
      <c r="N33" s="75"/>
      <c r="O33" s="21"/>
      <c r="P33" s="21"/>
    </row>
    <row r="34" spans="2:16" x14ac:dyDescent="0.25">
      <c r="C34" s="13"/>
      <c r="D34" s="13"/>
      <c r="I34" s="13"/>
      <c r="J34" s="13"/>
      <c r="O34" s="21"/>
      <c r="P34" s="21"/>
    </row>
    <row r="35" spans="2:16" x14ac:dyDescent="0.25">
      <c r="B35" s="2" t="s">
        <v>22</v>
      </c>
      <c r="C35" s="21">
        <v>13326</v>
      </c>
      <c r="D35" s="21">
        <v>31037</v>
      </c>
      <c r="E35" s="21">
        <f>D35-C35</f>
        <v>17711</v>
      </c>
      <c r="F35" s="22">
        <f>(D35/C35)-1</f>
        <v>1.329055980789434</v>
      </c>
      <c r="H35" s="2" t="s">
        <v>22</v>
      </c>
      <c r="I35" s="21">
        <v>108066</v>
      </c>
      <c r="J35" s="21">
        <v>63475</v>
      </c>
      <c r="K35" s="21">
        <f>J35-I35</f>
        <v>-44591</v>
      </c>
      <c r="L35" s="22">
        <f>(J35/I35)-1</f>
        <v>-0.41262746839894138</v>
      </c>
      <c r="O35" s="21"/>
      <c r="P35" s="21"/>
    </row>
    <row r="36" spans="2:16" x14ac:dyDescent="0.25">
      <c r="O36" s="21"/>
      <c r="P36" s="21"/>
    </row>
    <row r="37" spans="2:16" ht="59.25" customHeight="1" x14ac:dyDescent="0.25">
      <c r="B37" s="77" t="s">
        <v>86</v>
      </c>
      <c r="C37" s="77"/>
      <c r="D37" s="77"/>
      <c r="E37" s="77"/>
      <c r="F37" s="77"/>
      <c r="O37" s="13"/>
      <c r="P37" s="13"/>
    </row>
    <row r="38" spans="2:16" x14ac:dyDescent="0.25">
      <c r="B38" s="20" t="s">
        <v>88</v>
      </c>
    </row>
  </sheetData>
  <mergeCells count="21">
    <mergeCell ref="J21:J22"/>
    <mergeCell ref="K21:L21"/>
    <mergeCell ref="B37:F37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{A54E5642-1713-4DF7-A709-B25C7267F545}</x14:id>
        </ext>
      </extLst>
    </cfRule>
  </conditionalFormatting>
  <conditionalFormatting sqref="F15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{AF714290-BD73-4FA3-92E6-6594D30CA3A7}</x14:id>
        </ext>
      </extLst>
    </cfRule>
  </conditionalFormatting>
  <conditionalFormatting sqref="F14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{147E0A45-CA27-4464-8B5F-4A05A943497F}</x14:id>
        </ext>
      </extLst>
    </cfRule>
  </conditionalFormatting>
  <conditionalFormatting sqref="F13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{B542368C-90F6-47D8-987C-83B92E52129B}</x14:id>
        </ext>
      </extLst>
    </cfRule>
  </conditionalFormatting>
  <conditionalFormatting sqref="F12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{7E99D728-96E8-4089-9C1A-BECA58B3B732}</x14:id>
        </ext>
      </extLst>
    </cfRule>
  </conditionalFormatting>
  <conditionalFormatting sqref="F11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{3F49E3A0-96CD-4D81-A940-5FE3A1680868}</x14:id>
        </ext>
      </extLst>
    </cfRule>
  </conditionalFormatting>
  <conditionalFormatting sqref="F1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{AD36B808-D654-43F8-957C-3284A4892209}</x14:id>
        </ext>
      </extLst>
    </cfRule>
  </conditionalFormatting>
  <conditionalFormatting sqref="F9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{04289957-1A03-449A-ABC5-90E1768345EF}</x14:id>
        </ext>
      </extLst>
    </cfRule>
  </conditionalFormatting>
  <conditionalFormatting sqref="F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{6C616C19-EF22-495F-A9BA-0A4F383B1D2D}</x14:id>
        </ext>
      </extLst>
    </cfRule>
  </conditionalFormatting>
  <conditionalFormatting sqref="F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{F15DC9F5-C196-4F1A-82B4-4DF019FB9AA1}</x14:id>
        </ext>
      </extLst>
    </cfRule>
  </conditionalFormatting>
  <conditionalFormatting sqref="F7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{A7C60B7E-8C88-4CC4-8FEE-02DC10C2BB12}</x14:id>
        </ext>
      </extLst>
    </cfRule>
  </conditionalFormatting>
  <conditionalFormatting sqref="F2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{CD761BA4-C1DC-4CCC-A2AD-AC5A8D86D121}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{8F66FF33-1EC8-4F35-9585-1AC084281324}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{DF91F6D1-631F-4FD0-868A-094FB924F114}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{11FCE2D7-5EDC-4CD0-A01D-8A22E8DA3497}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{09F42A6E-5062-4C5E-9EEC-EA553C80B6A6}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{76626D17-84E1-475B-B7E4-36E4C1D5FF45}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{ABB1D7E1-A8CB-4650-8C5D-4A81EB0094F9}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{DF028BA7-9EB8-43E6-8408-145FEF3CB0F5}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{220DD487-E515-4D69-9696-D25FD4F63E96}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{B0A796F1-E0D8-4145-B2FB-1782CD8B5C3D}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{87B98D3E-3C4F-452B-963A-A43745ED6D8D}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{8BB2585B-6779-4079-9A20-1ADC4DDD9D72}</x14:id>
        </ext>
      </extLst>
    </cfRule>
  </conditionalFormatting>
  <conditionalFormatting sqref="L2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{34048D71-0CA5-44A2-93B5-EDCB8E5F6B91}</x14:id>
        </ext>
      </extLst>
    </cfRule>
  </conditionalFormatting>
  <conditionalFormatting sqref="F23:F35 F5 F18 F7:F16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{7A3DAF4D-3FFF-4D84-99B4-CD6A8D7E220E}</x14:id>
        </ext>
      </extLst>
    </cfRule>
  </conditionalFormatting>
  <conditionalFormatting sqref="F23:F35 F18 F5:F1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{95B9CD3B-5CC3-4274-BD05-9A00746B1FE1}</x14:id>
        </ext>
      </extLst>
    </cfRule>
  </conditionalFormatting>
  <conditionalFormatting sqref="F23:F35 F18 F5:F1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{E632D418-6E8B-46B2-B5B9-044EDE95A699}</x14:id>
        </ext>
      </extLst>
    </cfRule>
  </conditionalFormatting>
  <conditionalFormatting sqref="L23:L35 L7:L16 L5 L18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{AA0085A0-DB68-4144-ADA5-B995F6620341}</x14:id>
        </ext>
      </extLst>
    </cfRule>
  </conditionalFormatting>
  <conditionalFormatting sqref="L23:L35 L5:L16 L1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{729F79A7-32E7-4830-A83D-DDA34862C5F4}</x14:id>
        </ext>
      </extLst>
    </cfRule>
  </conditionalFormatting>
  <conditionalFormatting sqref="L23:L35 L18 L5:L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{FAABF63E-B1C8-49CF-AC86-799B08B23656}</x14:id>
        </ext>
      </extLst>
    </cfRule>
  </conditionalFormatting>
  <conditionalFormatting sqref="F18 F23 F25:F33 F35 F5:F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{7CCC37C0-EA00-4E3E-831D-FC4841BCEA03}</x14:id>
        </ext>
      </extLst>
    </cfRule>
  </conditionalFormatting>
  <conditionalFormatting sqref="L7:L16 L23 L5 L18 L25:L33 L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{49572226-282C-4FF3-9DF2-288354F815CA}</x14:id>
        </ext>
      </extLst>
    </cfRule>
  </conditionalFormatting>
  <conditionalFormatting sqref="F1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{F1B9F5C4-620B-4AA3-8C05-D5107C140B05}</x14:id>
        </ext>
      </extLst>
    </cfRule>
  </conditionalFormatting>
  <conditionalFormatting sqref="F5 F18 F7:F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{3B0FC463-02FC-4B1A-B3CA-823D49C03CFD}</x14:id>
        </ext>
      </extLst>
    </cfRule>
  </conditionalFormatting>
  <conditionalFormatting sqref="L18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{2964AD82-35C2-47A2-9443-34469D9C5AAF}</x14:id>
        </ext>
      </extLst>
    </cfRule>
  </conditionalFormatting>
  <conditionalFormatting sqref="L7:L16 L5 L18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{2C4B7838-3662-4194-B392-808481CF8B83}</x14:id>
        </ext>
      </extLst>
    </cfRule>
  </conditionalFormatting>
  <conditionalFormatting sqref="F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{A5BC1C76-9453-4CA8-BAEF-40FB6048B704}</x14:id>
        </ext>
      </extLst>
    </cfRule>
  </conditionalFormatting>
  <conditionalFormatting sqref="F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{78E129C1-1BC9-46F4-8722-7B67C766BE1C}</x14:id>
        </ext>
      </extLst>
    </cfRule>
  </conditionalFormatting>
  <conditionalFormatting sqref="F7:F16 F5 F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{47881968-731B-4820-9B78-9733DBD1CC16}</x14:id>
        </ext>
      </extLst>
    </cfRule>
  </conditionalFormatting>
  <conditionalFormatting sqref="F25:F33 F2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{712170C6-1C7C-4488-8DA1-4F5E06844C07}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4E5642-1713-4DF7-A709-B25C7267F5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F714290-BD73-4FA3-92E6-6594D30CA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47E0A45-CA27-4464-8B5F-4A05A9434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542368C-90F6-47D8-987C-83B92E5212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E99D728-96E8-4089-9C1A-BECA58B3B7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F49E3A0-96CD-4D81-A940-5FE3A16808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D36B808-D654-43F8-957C-3284A48922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04289957-1A03-449A-ABC5-90E1768345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6C616C19-EF22-495F-A9BA-0A4F383B1D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F15DC9F5-C196-4F1A-82B4-4DF019FB9A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A7C60B7E-8C88-4CC4-8FEE-02DC10C2BB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CD761BA4-C1DC-4CCC-A2AD-AC5A8D86D1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8F66FF33-1EC8-4F35-9585-1AC0842813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F91F6D1-631F-4FD0-868A-094FB924F1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1FCE2D7-5EDC-4CD0-A01D-8A22E8DA34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09F42A6E-5062-4C5E-9EEC-EA553C80B6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76626D17-84E1-475B-B7E4-36E4C1D5FF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ABB1D7E1-A8CB-4650-8C5D-4A81EB0094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DF028BA7-9EB8-43E6-8408-145FEF3CB0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220DD487-E515-4D69-9696-D25FD4F63E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B0A796F1-E0D8-4145-B2FB-1782CD8B5C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87B98D3E-3C4F-452B-963A-A43745ED6D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8BB2585B-6779-4079-9A20-1ADC4DDD9D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34048D71-0CA5-44A2-93B5-EDCB8E5F6B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7A3DAF4D-3FFF-4D84-99B4-CD6A8D7E22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F5 F18 F7:F16</xm:sqref>
        </x14:conditionalFormatting>
        <x14:conditionalFormatting xmlns:xm="http://schemas.microsoft.com/office/excel/2006/main">
          <x14:cfRule type="dataBar" id="{95B9CD3B-5CC3-4274-BD05-9A00746B1F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E632D418-6E8B-46B2-B5B9-044EDE95A6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AA0085A0-DB68-4144-ADA5-B995F662034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729F79A7-32E7-4830-A83D-DDA34862C5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FAABF63E-B1C8-49CF-AC86-799B08B236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7CCC37C0-EA00-4E3E-831D-FC4841BCEA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 F23 F25:F33 F35 F5:F16</xm:sqref>
        </x14:conditionalFormatting>
        <x14:conditionalFormatting xmlns:xm="http://schemas.microsoft.com/office/excel/2006/main">
          <x14:cfRule type="dataBar" id="{49572226-282C-4FF3-9DF2-288354F815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F1B9F5C4-620B-4AA3-8C05-D5107C140B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3B0FC463-02FC-4B1A-B3CA-823D49C03C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 F18 F7:F16</xm:sqref>
        </x14:conditionalFormatting>
        <x14:conditionalFormatting xmlns:xm="http://schemas.microsoft.com/office/excel/2006/main">
          <x14:cfRule type="dataBar" id="{2964AD82-35C2-47A2-9443-34469D9C5A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2C4B7838-3662-4194-B392-808481CF8B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A5BC1C76-9453-4CA8-BAEF-40FB6048B7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8E129C1-1BC9-46F4-8722-7B67C766B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7881968-731B-4820-9B78-9733DBD1CC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</xm:sqref>
        </x14:conditionalFormatting>
        <x14:conditionalFormatting xmlns:xm="http://schemas.microsoft.com/office/excel/2006/main">
          <x14:cfRule type="dataBar" id="{712170C6-1C7C-4488-8DA1-4F5E06844C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F25:F33 F23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682B-D9C2-4643-AC2D-8295639C3EFB}">
  <dimension ref="B1:L38"/>
  <sheetViews>
    <sheetView workbookViewId="0">
      <selection activeCell="N21" sqref="N21"/>
    </sheetView>
  </sheetViews>
  <sheetFormatPr defaultRowHeight="15" x14ac:dyDescent="0.25"/>
  <cols>
    <col min="1" max="1" width="4.42578125" customWidth="1"/>
    <col min="2" max="2" width="22" customWidth="1"/>
    <col min="3" max="4" width="8.42578125" customWidth="1"/>
    <col min="7" max="7" width="6.85546875" customWidth="1"/>
    <col min="8" max="8" width="20.5703125" customWidth="1"/>
    <col min="9" max="10" width="9.28515625" customWidth="1"/>
  </cols>
  <sheetData>
    <row r="1" spans="2:12" x14ac:dyDescent="0.25">
      <c r="B1" s="1" t="s">
        <v>46</v>
      </c>
      <c r="H1" s="1"/>
    </row>
    <row r="2" spans="2:12" ht="15.75" thickBot="1" x14ac:dyDescent="0.3">
      <c r="B2" s="2" t="s">
        <v>102</v>
      </c>
      <c r="H2" s="2" t="s">
        <v>106</v>
      </c>
    </row>
    <row r="3" spans="2:12" ht="17.25" customHeight="1" thickTop="1" x14ac:dyDescent="0.25">
      <c r="B3" s="78"/>
      <c r="C3" s="80" t="s">
        <v>1</v>
      </c>
      <c r="D3" s="81" t="s">
        <v>23</v>
      </c>
      <c r="E3" s="83" t="s">
        <v>2</v>
      </c>
      <c r="F3" s="84"/>
      <c r="H3" s="78"/>
      <c r="I3" s="80" t="s">
        <v>1</v>
      </c>
      <c r="J3" s="81" t="s">
        <v>23</v>
      </c>
      <c r="K3" s="83" t="s">
        <v>2</v>
      </c>
      <c r="L3" s="84"/>
    </row>
    <row r="4" spans="2:12" x14ac:dyDescent="0.25">
      <c r="B4" s="79"/>
      <c r="C4" s="79"/>
      <c r="D4" s="82"/>
      <c r="E4" s="25" t="s">
        <v>3</v>
      </c>
      <c r="F4" s="25" t="s">
        <v>4</v>
      </c>
      <c r="H4" s="79"/>
      <c r="I4" s="79"/>
      <c r="J4" s="82"/>
      <c r="K4" s="25" t="s">
        <v>3</v>
      </c>
      <c r="L4" s="25" t="s">
        <v>4</v>
      </c>
    </row>
    <row r="5" spans="2:12" x14ac:dyDescent="0.25">
      <c r="B5" s="3" t="s">
        <v>5</v>
      </c>
      <c r="C5" s="4">
        <v>63762</v>
      </c>
      <c r="D5" s="5">
        <v>151847</v>
      </c>
      <c r="E5" s="4">
        <f>D5-C5</f>
        <v>88085</v>
      </c>
      <c r="F5" s="6">
        <f>(D5/C5)-1</f>
        <v>1.3814654496408521</v>
      </c>
      <c r="H5" s="3" t="s">
        <v>5</v>
      </c>
      <c r="I5" s="61">
        <v>451070</v>
      </c>
      <c r="J5" s="5">
        <v>336511</v>
      </c>
      <c r="K5" s="4">
        <f>J5-I5</f>
        <v>-114559</v>
      </c>
      <c r="L5" s="6">
        <f>(J5/I5)-1</f>
        <v>-0.25397166736870114</v>
      </c>
    </row>
    <row r="6" spans="2:12" ht="15.75" customHeight="1" x14ac:dyDescent="0.25">
      <c r="B6" s="7" t="s">
        <v>104</v>
      </c>
      <c r="D6" s="8"/>
      <c r="H6" s="7" t="s">
        <v>108</v>
      </c>
      <c r="J6" s="8"/>
    </row>
    <row r="7" spans="2:12" x14ac:dyDescent="0.25">
      <c r="B7" s="9" t="s">
        <v>77</v>
      </c>
      <c r="C7" s="58">
        <v>942</v>
      </c>
      <c r="D7" s="11">
        <v>57555</v>
      </c>
      <c r="E7" s="10">
        <f t="shared" ref="E7:E16" si="0">D7-C7</f>
        <v>56613</v>
      </c>
      <c r="F7" s="12">
        <f t="shared" ref="F7:F16" si="1">(D7/C7)-1</f>
        <v>60.098726114649679</v>
      </c>
      <c r="H7" s="9" t="s">
        <v>77</v>
      </c>
      <c r="I7" s="58">
        <v>51434</v>
      </c>
      <c r="J7" s="11">
        <v>138891</v>
      </c>
      <c r="K7" s="10">
        <f t="shared" ref="K7:K16" si="2">J7-I7</f>
        <v>87457</v>
      </c>
      <c r="L7" s="12">
        <f t="shared" ref="L7:L16" si="3">(J7/I7)-1</f>
        <v>1.7003732939300851</v>
      </c>
    </row>
    <row r="8" spans="2:12" x14ac:dyDescent="0.25">
      <c r="B8" t="s">
        <v>71</v>
      </c>
      <c r="C8" s="59">
        <v>10693</v>
      </c>
      <c r="D8" s="14">
        <v>14716</v>
      </c>
      <c r="E8" s="13">
        <f t="shared" si="0"/>
        <v>4023</v>
      </c>
      <c r="F8" s="15">
        <f t="shared" si="1"/>
        <v>0.37622743851117546</v>
      </c>
      <c r="H8" t="s">
        <v>71</v>
      </c>
      <c r="I8" s="59">
        <v>40716</v>
      </c>
      <c r="J8" s="14">
        <v>29450</v>
      </c>
      <c r="K8" s="13">
        <f t="shared" si="2"/>
        <v>-11266</v>
      </c>
      <c r="L8" s="15">
        <f t="shared" si="3"/>
        <v>-0.27669712152470771</v>
      </c>
    </row>
    <row r="9" spans="2:12" x14ac:dyDescent="0.25">
      <c r="B9" s="9" t="s">
        <v>79</v>
      </c>
      <c r="C9" s="58">
        <v>7677</v>
      </c>
      <c r="D9" s="11">
        <v>9500</v>
      </c>
      <c r="E9" s="10">
        <f t="shared" si="0"/>
        <v>1823</v>
      </c>
      <c r="F9" s="12">
        <f t="shared" si="1"/>
        <v>0.23746255047544618</v>
      </c>
      <c r="H9" s="9" t="s">
        <v>75</v>
      </c>
      <c r="I9" s="58">
        <v>29619</v>
      </c>
      <c r="J9" s="11">
        <v>27944</v>
      </c>
      <c r="K9" s="10">
        <f t="shared" si="2"/>
        <v>-1675</v>
      </c>
      <c r="L9" s="12">
        <f t="shared" si="3"/>
        <v>-5.6551537864208745E-2</v>
      </c>
    </row>
    <row r="10" spans="2:12" x14ac:dyDescent="0.25">
      <c r="B10" t="s">
        <v>76</v>
      </c>
      <c r="C10" s="59">
        <v>4272</v>
      </c>
      <c r="D10" s="14">
        <v>8523</v>
      </c>
      <c r="E10" s="13">
        <f t="shared" si="0"/>
        <v>4251</v>
      </c>
      <c r="F10" s="15">
        <f t="shared" si="1"/>
        <v>0.99508426966292141</v>
      </c>
      <c r="H10" t="s">
        <v>76</v>
      </c>
      <c r="I10" s="59">
        <v>26730</v>
      </c>
      <c r="J10" s="14">
        <v>15295</v>
      </c>
      <c r="K10" s="13">
        <f t="shared" si="2"/>
        <v>-11435</v>
      </c>
      <c r="L10" s="15">
        <f t="shared" si="3"/>
        <v>-0.4277964833520389</v>
      </c>
    </row>
    <row r="11" spans="2:12" x14ac:dyDescent="0.25">
      <c r="B11" s="9" t="s">
        <v>75</v>
      </c>
      <c r="C11" s="58">
        <v>8826</v>
      </c>
      <c r="D11" s="11">
        <v>6569</v>
      </c>
      <c r="E11" s="10">
        <f t="shared" si="0"/>
        <v>-2257</v>
      </c>
      <c r="F11" s="12">
        <f t="shared" si="1"/>
        <v>-0.25572173124858377</v>
      </c>
      <c r="H11" s="9" t="s">
        <v>78</v>
      </c>
      <c r="I11" s="58">
        <v>100322</v>
      </c>
      <c r="J11" s="11">
        <v>14512</v>
      </c>
      <c r="K11" s="10">
        <f t="shared" si="2"/>
        <v>-85810</v>
      </c>
      <c r="L11" s="12">
        <f t="shared" si="3"/>
        <v>-0.85534578656725346</v>
      </c>
    </row>
    <row r="12" spans="2:12" x14ac:dyDescent="0.25">
      <c r="B12" t="s">
        <v>78</v>
      </c>
      <c r="C12" s="59">
        <v>4719</v>
      </c>
      <c r="D12" s="14">
        <v>5825</v>
      </c>
      <c r="E12" s="13">
        <f t="shared" si="0"/>
        <v>1106</v>
      </c>
      <c r="F12" s="15">
        <f t="shared" si="1"/>
        <v>0.23437168891714344</v>
      </c>
      <c r="H12" t="s">
        <v>79</v>
      </c>
      <c r="I12" s="59">
        <v>15145</v>
      </c>
      <c r="J12" s="14">
        <v>13107</v>
      </c>
      <c r="K12" s="13">
        <f t="shared" si="2"/>
        <v>-2038</v>
      </c>
      <c r="L12" s="15">
        <f t="shared" si="3"/>
        <v>-0.13456586332122811</v>
      </c>
    </row>
    <row r="13" spans="2:12" x14ac:dyDescent="0.25">
      <c r="B13" s="9" t="s">
        <v>80</v>
      </c>
      <c r="C13" s="58">
        <v>17</v>
      </c>
      <c r="D13" s="11">
        <v>5610</v>
      </c>
      <c r="E13" s="10">
        <f t="shared" si="0"/>
        <v>5593</v>
      </c>
      <c r="F13" s="12">
        <f t="shared" si="1"/>
        <v>329</v>
      </c>
      <c r="H13" s="9" t="s">
        <v>72</v>
      </c>
      <c r="I13" s="58">
        <v>22024</v>
      </c>
      <c r="J13" s="11">
        <v>9826</v>
      </c>
      <c r="K13" s="10">
        <f t="shared" si="2"/>
        <v>-12198</v>
      </c>
      <c r="L13" s="12">
        <f t="shared" si="3"/>
        <v>-0.55385034507809661</v>
      </c>
    </row>
    <row r="14" spans="2:12" x14ac:dyDescent="0.25">
      <c r="B14" t="s">
        <v>82</v>
      </c>
      <c r="C14" s="59">
        <v>3355</v>
      </c>
      <c r="D14" s="14">
        <v>5431</v>
      </c>
      <c r="E14" s="13">
        <f t="shared" si="0"/>
        <v>2076</v>
      </c>
      <c r="F14" s="15">
        <f t="shared" si="1"/>
        <v>0.61877794336810732</v>
      </c>
      <c r="H14" t="s">
        <v>80</v>
      </c>
      <c r="I14" s="59">
        <v>304</v>
      </c>
      <c r="J14" s="14">
        <v>9194</v>
      </c>
      <c r="K14" s="13">
        <f t="shared" si="2"/>
        <v>8890</v>
      </c>
      <c r="L14" s="15">
        <f t="shared" si="3"/>
        <v>29.243421052631579</v>
      </c>
    </row>
    <row r="15" spans="2:12" x14ac:dyDescent="0.25">
      <c r="B15" s="9" t="s">
        <v>72</v>
      </c>
      <c r="C15" s="58">
        <v>4917</v>
      </c>
      <c r="D15" s="11">
        <v>5386</v>
      </c>
      <c r="E15" s="10">
        <f t="shared" si="0"/>
        <v>469</v>
      </c>
      <c r="F15" s="12">
        <f t="shared" si="1"/>
        <v>9.5383363839739665E-2</v>
      </c>
      <c r="H15" s="9" t="s">
        <v>73</v>
      </c>
      <c r="I15" s="58">
        <v>13534</v>
      </c>
      <c r="J15" s="11">
        <v>9044</v>
      </c>
      <c r="K15" s="10">
        <f t="shared" si="2"/>
        <v>-4490</v>
      </c>
      <c r="L15" s="12">
        <f t="shared" si="3"/>
        <v>-0.33175705630264518</v>
      </c>
    </row>
    <row r="16" spans="2:12" x14ac:dyDescent="0.25">
      <c r="B16" s="56" t="s">
        <v>94</v>
      </c>
      <c r="C16" s="17">
        <v>1744</v>
      </c>
      <c r="D16" s="18">
        <v>3226</v>
      </c>
      <c r="E16" s="68">
        <f t="shared" si="0"/>
        <v>1482</v>
      </c>
      <c r="F16" s="19">
        <f t="shared" si="1"/>
        <v>0.84977064220183496</v>
      </c>
      <c r="H16" s="16" t="s">
        <v>82</v>
      </c>
      <c r="I16" s="17">
        <v>10131</v>
      </c>
      <c r="J16" s="18">
        <v>7639</v>
      </c>
      <c r="K16" s="17">
        <f t="shared" si="2"/>
        <v>-2492</v>
      </c>
      <c r="L16" s="19">
        <f t="shared" si="3"/>
        <v>-0.24597769223176391</v>
      </c>
    </row>
    <row r="17" spans="2:12" x14ac:dyDescent="0.25">
      <c r="B17" s="90" t="s">
        <v>105</v>
      </c>
      <c r="C17" s="90"/>
      <c r="D17" s="91"/>
      <c r="E17" s="92"/>
      <c r="F17" s="93"/>
      <c r="H17" s="90" t="s">
        <v>109</v>
      </c>
      <c r="I17" s="90"/>
      <c r="J17" s="91"/>
      <c r="K17" s="92"/>
      <c r="L17" s="93"/>
    </row>
    <row r="18" spans="2:12" x14ac:dyDescent="0.25">
      <c r="B18" s="62" t="s">
        <v>30</v>
      </c>
      <c r="C18" s="63">
        <v>16600</v>
      </c>
      <c r="D18" s="64">
        <v>29506</v>
      </c>
      <c r="E18" s="63">
        <f t="shared" ref="E18" si="4">D18-C18</f>
        <v>12906</v>
      </c>
      <c r="F18" s="65">
        <f t="shared" ref="F18" si="5">(D18/C18)-1</f>
        <v>0.77746987951807234</v>
      </c>
      <c r="H18" s="62" t="s">
        <v>30</v>
      </c>
      <c r="I18" s="63">
        <v>141111</v>
      </c>
      <c r="J18" s="64">
        <v>61609</v>
      </c>
      <c r="K18" s="63">
        <f t="shared" ref="K18" si="6">J18-I18</f>
        <v>-79502</v>
      </c>
      <c r="L18" s="65">
        <f t="shared" ref="L18" si="7">(J18/I18)-1</f>
        <v>-0.5634004436223965</v>
      </c>
    </row>
    <row r="19" spans="2:12" x14ac:dyDescent="0.25">
      <c r="B19" s="20"/>
      <c r="H19" s="20"/>
    </row>
    <row r="20" spans="2:12" ht="15.75" thickBot="1" x14ac:dyDescent="0.3">
      <c r="B20" s="2" t="s">
        <v>103</v>
      </c>
      <c r="H20" s="2" t="s">
        <v>107</v>
      </c>
    </row>
    <row r="21" spans="2:12" ht="15.75" thickTop="1" x14ac:dyDescent="0.25">
      <c r="B21" s="78"/>
      <c r="C21" s="80" t="s">
        <v>1</v>
      </c>
      <c r="D21" s="81" t="s">
        <v>23</v>
      </c>
      <c r="E21" s="83" t="s">
        <v>2</v>
      </c>
      <c r="F21" s="84"/>
      <c r="H21" s="78"/>
      <c r="I21" s="80" t="s">
        <v>1</v>
      </c>
      <c r="J21" s="81" t="s">
        <v>23</v>
      </c>
      <c r="K21" s="83" t="s">
        <v>2</v>
      </c>
      <c r="L21" s="84"/>
    </row>
    <row r="22" spans="2:12" x14ac:dyDescent="0.25">
      <c r="B22" s="79"/>
      <c r="C22" s="79"/>
      <c r="D22" s="82"/>
      <c r="E22" s="25" t="s">
        <v>3</v>
      </c>
      <c r="F22" s="25" t="s">
        <v>4</v>
      </c>
      <c r="H22" s="79"/>
      <c r="I22" s="79"/>
      <c r="J22" s="82"/>
      <c r="K22" s="25" t="s">
        <v>3</v>
      </c>
      <c r="L22" s="25" t="s">
        <v>4</v>
      </c>
    </row>
    <row r="23" spans="2:12" x14ac:dyDescent="0.25">
      <c r="B23" s="3" t="s">
        <v>5</v>
      </c>
      <c r="C23" s="4">
        <v>63762</v>
      </c>
      <c r="D23" s="5">
        <v>151847</v>
      </c>
      <c r="E23" s="67">
        <f>D23-C23</f>
        <v>88085</v>
      </c>
      <c r="F23" s="6">
        <f>(D23/C23)-1</f>
        <v>1.3814654496408521</v>
      </c>
      <c r="H23" s="3" t="s">
        <v>5</v>
      </c>
      <c r="I23" s="4">
        <v>451070</v>
      </c>
      <c r="J23" s="4">
        <v>336511</v>
      </c>
      <c r="K23" s="67">
        <f>J23-I23</f>
        <v>-114559</v>
      </c>
      <c r="L23" s="72">
        <f>(J23/I23)-1</f>
        <v>-0.25397166736870114</v>
      </c>
    </row>
    <row r="24" spans="2:12" x14ac:dyDescent="0.25">
      <c r="D24" s="8"/>
      <c r="J24" s="8"/>
    </row>
    <row r="25" spans="2:12" x14ac:dyDescent="0.25">
      <c r="B25" s="9" t="s">
        <v>14</v>
      </c>
      <c r="C25" s="58">
        <v>6124</v>
      </c>
      <c r="D25" s="11">
        <v>8407</v>
      </c>
      <c r="E25" s="10">
        <f t="shared" ref="E25:E33" si="8">D25-C25</f>
        <v>2283</v>
      </c>
      <c r="F25" s="12">
        <f t="shared" ref="F25:F33" si="9">(D25/C25)-1</f>
        <v>0.37279555845852386</v>
      </c>
      <c r="H25" s="9" t="s">
        <v>14</v>
      </c>
      <c r="I25" s="10">
        <v>37252</v>
      </c>
      <c r="J25" s="11">
        <v>16179</v>
      </c>
      <c r="K25" s="10">
        <f t="shared" ref="K25:K33" si="10">J25-I25</f>
        <v>-21073</v>
      </c>
      <c r="L25" s="12">
        <f t="shared" ref="L25:L33" si="11">(J25/I25)-1</f>
        <v>-0.56568774830881563</v>
      </c>
    </row>
    <row r="26" spans="2:12" x14ac:dyDescent="0.25">
      <c r="B26" t="s">
        <v>15</v>
      </c>
      <c r="C26" s="59">
        <v>4942</v>
      </c>
      <c r="D26" s="14">
        <v>5942</v>
      </c>
      <c r="E26" s="13">
        <f t="shared" si="8"/>
        <v>1000</v>
      </c>
      <c r="F26" s="15">
        <f t="shared" si="9"/>
        <v>0.20234722784297854</v>
      </c>
      <c r="H26" t="s">
        <v>15</v>
      </c>
      <c r="I26" s="13">
        <v>107852</v>
      </c>
      <c r="J26" s="14">
        <v>14928</v>
      </c>
      <c r="K26" s="13">
        <f t="shared" si="10"/>
        <v>-92924</v>
      </c>
      <c r="L26" s="15">
        <f t="shared" si="11"/>
        <v>-0.86158810221414528</v>
      </c>
    </row>
    <row r="27" spans="2:12" x14ac:dyDescent="0.25">
      <c r="B27" s="9" t="s">
        <v>16</v>
      </c>
      <c r="C27" s="60">
        <v>25386</v>
      </c>
      <c r="D27" s="11">
        <v>34666</v>
      </c>
      <c r="E27" s="10">
        <f t="shared" si="8"/>
        <v>9280</v>
      </c>
      <c r="F27" s="12">
        <f t="shared" si="9"/>
        <v>0.36555581816749383</v>
      </c>
      <c r="H27" s="9" t="s">
        <v>16</v>
      </c>
      <c r="I27" s="10">
        <v>101442</v>
      </c>
      <c r="J27" s="11">
        <v>65049</v>
      </c>
      <c r="K27" s="10">
        <f t="shared" si="10"/>
        <v>-36393</v>
      </c>
      <c r="L27" s="12">
        <f t="shared" si="11"/>
        <v>-0.35875672798249247</v>
      </c>
    </row>
    <row r="28" spans="2:12" x14ac:dyDescent="0.25">
      <c r="B28" t="s">
        <v>17</v>
      </c>
      <c r="C28" s="59">
        <v>11032</v>
      </c>
      <c r="D28" s="14">
        <v>14931</v>
      </c>
      <c r="E28" s="13">
        <f t="shared" si="8"/>
        <v>3899</v>
      </c>
      <c r="F28" s="15">
        <f t="shared" si="9"/>
        <v>0.3534263959390862</v>
      </c>
      <c r="H28" t="s">
        <v>17</v>
      </c>
      <c r="I28" s="13">
        <v>25276</v>
      </c>
      <c r="J28" s="14">
        <v>20746</v>
      </c>
      <c r="K28" s="13">
        <f t="shared" si="10"/>
        <v>-4530</v>
      </c>
      <c r="L28" s="15">
        <f t="shared" si="11"/>
        <v>-0.17922139579047314</v>
      </c>
    </row>
    <row r="29" spans="2:12" x14ac:dyDescent="0.25">
      <c r="B29" s="9" t="s">
        <v>18</v>
      </c>
      <c r="C29" s="58">
        <v>9553</v>
      </c>
      <c r="D29" s="11">
        <v>8819</v>
      </c>
      <c r="E29" s="10">
        <f t="shared" si="8"/>
        <v>-734</v>
      </c>
      <c r="F29" s="12">
        <f t="shared" si="9"/>
        <v>-7.6834502250601955E-2</v>
      </c>
      <c r="H29" s="9" t="s">
        <v>18</v>
      </c>
      <c r="I29" s="10">
        <v>44950</v>
      </c>
      <c r="J29" s="11">
        <v>37461</v>
      </c>
      <c r="K29" s="10">
        <f t="shared" si="10"/>
        <v>-7489</v>
      </c>
      <c r="L29" s="12">
        <f t="shared" si="11"/>
        <v>-0.16660734149054501</v>
      </c>
    </row>
    <row r="30" spans="2:12" x14ac:dyDescent="0.25">
      <c r="B30" t="s">
        <v>19</v>
      </c>
      <c r="C30" s="59">
        <v>1124</v>
      </c>
      <c r="D30" s="14">
        <v>58900</v>
      </c>
      <c r="E30" s="13">
        <f t="shared" si="8"/>
        <v>57776</v>
      </c>
      <c r="F30" s="15">
        <f t="shared" si="9"/>
        <v>51.402135231316727</v>
      </c>
      <c r="H30" t="s">
        <v>19</v>
      </c>
      <c r="I30" s="13">
        <v>58389</v>
      </c>
      <c r="J30" s="14">
        <v>140885</v>
      </c>
      <c r="K30" s="13">
        <f t="shared" si="10"/>
        <v>82496</v>
      </c>
      <c r="L30" s="15">
        <f t="shared" si="11"/>
        <v>1.4128688622857046</v>
      </c>
    </row>
    <row r="31" spans="2:12" x14ac:dyDescent="0.25">
      <c r="B31" s="9" t="s">
        <v>20</v>
      </c>
      <c r="C31" s="58">
        <v>638</v>
      </c>
      <c r="D31" s="11">
        <v>6704</v>
      </c>
      <c r="E31" s="10">
        <f t="shared" si="8"/>
        <v>6066</v>
      </c>
      <c r="F31" s="12">
        <f t="shared" si="9"/>
        <v>9.5078369905956119</v>
      </c>
      <c r="H31" s="9" t="s">
        <v>20</v>
      </c>
      <c r="I31" s="10">
        <v>37349</v>
      </c>
      <c r="J31" s="11">
        <v>11345</v>
      </c>
      <c r="K31" s="10">
        <f t="shared" si="10"/>
        <v>-26004</v>
      </c>
      <c r="L31" s="12">
        <f t="shared" si="11"/>
        <v>-0.69624354065704575</v>
      </c>
    </row>
    <row r="32" spans="2:12" x14ac:dyDescent="0.25">
      <c r="B32" s="73" t="s">
        <v>21</v>
      </c>
      <c r="C32" s="59">
        <v>248</v>
      </c>
      <c r="D32" s="14">
        <v>269</v>
      </c>
      <c r="E32" s="13">
        <f t="shared" si="8"/>
        <v>21</v>
      </c>
      <c r="F32" s="66">
        <f t="shared" si="9"/>
        <v>8.4677419354838745E-2</v>
      </c>
      <c r="H32" s="73" t="s">
        <v>21</v>
      </c>
      <c r="I32" s="13">
        <v>5917</v>
      </c>
      <c r="J32" s="14">
        <v>810</v>
      </c>
      <c r="K32" s="59">
        <f t="shared" si="10"/>
        <v>-5107</v>
      </c>
      <c r="L32" s="66">
        <f t="shared" si="11"/>
        <v>-0.86310630387020448</v>
      </c>
    </row>
    <row r="33" spans="2:12" x14ac:dyDescent="0.25">
      <c r="B33" s="62" t="s">
        <v>30</v>
      </c>
      <c r="C33" s="63">
        <v>4715</v>
      </c>
      <c r="D33" s="64">
        <v>13209</v>
      </c>
      <c r="E33" s="69">
        <f t="shared" si="8"/>
        <v>8494</v>
      </c>
      <c r="F33" s="65">
        <f t="shared" si="9"/>
        <v>1.8014846235418878</v>
      </c>
      <c r="H33" s="62" t="s">
        <v>30</v>
      </c>
      <c r="I33" s="63">
        <v>32643</v>
      </c>
      <c r="J33" s="64">
        <v>29108</v>
      </c>
      <c r="K33" s="63">
        <f t="shared" si="10"/>
        <v>-3535</v>
      </c>
      <c r="L33" s="65">
        <f t="shared" si="11"/>
        <v>-0.10829274270134481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22</v>
      </c>
      <c r="C35" s="21">
        <v>7917</v>
      </c>
      <c r="D35" s="21">
        <v>20568</v>
      </c>
      <c r="E35" s="21">
        <f>D35-C35</f>
        <v>12651</v>
      </c>
      <c r="F35" s="22">
        <f>(D35/C35)-1</f>
        <v>1.5979537703675635</v>
      </c>
      <c r="H35" s="2" t="s">
        <v>22</v>
      </c>
      <c r="I35" s="21">
        <v>115983</v>
      </c>
      <c r="J35" s="21">
        <v>84043</v>
      </c>
      <c r="K35" s="21">
        <f>J35-I35</f>
        <v>-31940</v>
      </c>
      <c r="L35" s="22">
        <f>(J35/I35)-1</f>
        <v>-0.27538518575998205</v>
      </c>
    </row>
    <row r="37" spans="2:12" ht="59.25" customHeight="1" x14ac:dyDescent="0.25">
      <c r="B37" s="77" t="s">
        <v>86</v>
      </c>
      <c r="C37" s="77"/>
      <c r="D37" s="77"/>
      <c r="E37" s="77"/>
      <c r="F37" s="77"/>
    </row>
    <row r="38" spans="2:12" x14ac:dyDescent="0.25">
      <c r="B38" s="20" t="s">
        <v>88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7:F37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{E68FF713-9E3F-47A0-B708-DC2D74563DB1}</x14:id>
        </ext>
      </extLst>
    </cfRule>
  </conditionalFormatting>
  <conditionalFormatting sqref="F15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{72289452-E4FA-409E-B9C7-03AA75BF1A58}</x14:id>
        </ext>
      </extLst>
    </cfRule>
  </conditionalFormatting>
  <conditionalFormatting sqref="F14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{33A08A68-5E85-4521-80F9-E94D74513338}</x14:id>
        </ext>
      </extLst>
    </cfRule>
  </conditionalFormatting>
  <conditionalFormatting sqref="F13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{949BBB01-0F5B-469E-B281-A3EF710950B4}</x14:id>
        </ext>
      </extLst>
    </cfRule>
  </conditionalFormatting>
  <conditionalFormatting sqref="F12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{2381E4D7-1EEA-41AF-98F6-DCD792977600}</x14:id>
        </ext>
      </extLst>
    </cfRule>
  </conditionalFormatting>
  <conditionalFormatting sqref="F11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{C3405248-2EB4-431F-99C6-9D9C744ACE14}</x14:id>
        </ext>
      </extLst>
    </cfRule>
  </conditionalFormatting>
  <conditionalFormatting sqref="F1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{8C87C77B-FEE0-45CE-AE20-B73FA1ACE762}</x14:id>
        </ext>
      </extLst>
    </cfRule>
  </conditionalFormatting>
  <conditionalFormatting sqref="F9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{FAF2A777-E0D0-45E9-807C-A2D7F6363ACB}</x14:id>
        </ext>
      </extLst>
    </cfRule>
  </conditionalFormatting>
  <conditionalFormatting sqref="F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{EEACA5C8-2E91-450D-A36A-00A27D167762}</x14:id>
        </ext>
      </extLst>
    </cfRule>
  </conditionalFormatting>
  <conditionalFormatting sqref="F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{9E616622-9DE4-4EBC-8D69-C0347998AF4A}</x14:id>
        </ext>
      </extLst>
    </cfRule>
  </conditionalFormatting>
  <conditionalFormatting sqref="F7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{2F1A330B-A334-410F-AA85-0CD3C1EBE98C}</x14:id>
        </ext>
      </extLst>
    </cfRule>
  </conditionalFormatting>
  <conditionalFormatting sqref="F2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{90BF0AE7-FF01-48A1-AA44-BB40E064EAC3}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{40CD980F-D8F5-48B5-833E-4ADEE08816BF}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{44D5BA07-A06A-48BC-AA9A-87814CFFBBB4}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{353B5D27-8AE7-46D9-884B-4D890392C770}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{B550903B-51AE-4D4D-A04C-F6DF8915973F}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{5C941914-EF8E-42C8-A07B-F77523225B69}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{0EA7CFE4-7EE0-4572-9522-B88747815F72}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{EC51B017-71B3-4DDA-AEC4-DB3458C28EC6}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{FABAA46E-7081-4BAE-8B77-3E3B61FB9E34}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{B703F747-CFE3-4064-927C-6246EB5233F2}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{68AD803F-D1B2-4831-B98F-1B19C0A800B0}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{C8A736FB-4D17-4D2E-BE76-84056EB62F65}</x14:id>
        </ext>
      </extLst>
    </cfRule>
  </conditionalFormatting>
  <conditionalFormatting sqref="L2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{B52C44E8-EAD9-462E-B9BF-DBEBDF7A041B}</x14:id>
        </ext>
      </extLst>
    </cfRule>
  </conditionalFormatting>
  <conditionalFormatting sqref="F23:F35 F5 F18 F7:F16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{4EBE07B0-CECA-4930-8EBE-53B363EF373C}</x14:id>
        </ext>
      </extLst>
    </cfRule>
  </conditionalFormatting>
  <conditionalFormatting sqref="F23:F35 F18 F5:F1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{4D2D92CB-5B21-41E5-B4C0-45B8EAD166F9}</x14:id>
        </ext>
      </extLst>
    </cfRule>
  </conditionalFormatting>
  <conditionalFormatting sqref="F23:F35 F18 F5:F1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{4F5040CB-BACA-4DBB-9422-921C9A4532A4}</x14:id>
        </ext>
      </extLst>
    </cfRule>
  </conditionalFormatting>
  <conditionalFormatting sqref="L23:L35 L7:L16 L5 L18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{A5D5C270-0062-4A92-A73E-6FF38B8BB865}</x14:id>
        </ext>
      </extLst>
    </cfRule>
  </conditionalFormatting>
  <conditionalFormatting sqref="L23:L35 L5:L16 L1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{E738E739-2B24-492E-9020-9A52BFC6FC14}</x14:id>
        </ext>
      </extLst>
    </cfRule>
  </conditionalFormatting>
  <conditionalFormatting sqref="L23:L35 L18 L5:L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{3AB7B853-FCF1-40BA-8AF8-055003CE2D70}</x14:id>
        </ext>
      </extLst>
    </cfRule>
  </conditionalFormatting>
  <conditionalFormatting sqref="F18 F23 F25:F33 F35 F5:F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{B7DBF723-9DFD-4F81-AB6D-DB07E36769AA}</x14:id>
        </ext>
      </extLst>
    </cfRule>
  </conditionalFormatting>
  <conditionalFormatting sqref="L7:L16 L23 L5 L18 L25:L33 L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{D40C50CE-0531-4A07-AB3E-A5300D4AAD0A}</x14:id>
        </ext>
      </extLst>
    </cfRule>
  </conditionalFormatting>
  <conditionalFormatting sqref="F1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{D6C6070A-4DDE-4929-800D-13F1BBB83392}</x14:id>
        </ext>
      </extLst>
    </cfRule>
  </conditionalFormatting>
  <conditionalFormatting sqref="F5 F18 F7:F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{EEB66B00-ABAB-4B19-93A1-CF85E49AD1F0}</x14:id>
        </ext>
      </extLst>
    </cfRule>
  </conditionalFormatting>
  <conditionalFormatting sqref="L18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{25994373-8612-46DE-91A7-F78B5AD0F56B}</x14:id>
        </ext>
      </extLst>
    </cfRule>
  </conditionalFormatting>
  <conditionalFormatting sqref="L7:L16 L5 L18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{0A9287DD-6BD2-40D5-BDD7-F58100D9547F}</x14:id>
        </ext>
      </extLst>
    </cfRule>
  </conditionalFormatting>
  <conditionalFormatting sqref="F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{D5046937-9F45-411D-9F2C-7E39C83BFEA2}</x14:id>
        </ext>
      </extLst>
    </cfRule>
  </conditionalFormatting>
  <conditionalFormatting sqref="F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{39B50C75-E979-4B7A-96FB-A8951CD4F26E}</x14:id>
        </ext>
      </extLst>
    </cfRule>
  </conditionalFormatting>
  <conditionalFormatting sqref="F7:F16 F5 F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{285C0F81-1695-473F-B1C5-CE87823CF6E0}</x14:id>
        </ext>
      </extLst>
    </cfRule>
  </conditionalFormatting>
  <conditionalFormatting sqref="F25:F33 F2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{D2DAEDAC-5808-425B-8C06-E83376E7AEF6}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C3:D4 C21:D22 I3:J4 I21:J2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8FF713-9E3F-47A0-B708-DC2D74563D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72289452-E4FA-409E-B9C7-03AA75BF1A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3A08A68-5E85-4521-80F9-E94D745133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949BBB01-0F5B-469E-B281-A3EF710950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381E4D7-1EEA-41AF-98F6-DCD7929776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3405248-2EB4-431F-99C6-9D9C744ACE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C87C77B-FEE0-45CE-AE20-B73FA1ACE7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FAF2A777-E0D0-45E9-807C-A2D7F6363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EEACA5C8-2E91-450D-A36A-00A27D1677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9E616622-9DE4-4EBC-8D69-C0347998AF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F1A330B-A334-410F-AA85-0CD3C1EBE9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90BF0AE7-FF01-48A1-AA44-BB40E064EA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40CD980F-D8F5-48B5-833E-4ADEE08816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44D5BA07-A06A-48BC-AA9A-87814CFFBB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53B5D27-8AE7-46D9-884B-4D890392C7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B550903B-51AE-4D4D-A04C-F6DF891597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5C941914-EF8E-42C8-A07B-F77523225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0EA7CFE4-7EE0-4572-9522-B88747815F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C51B017-71B3-4DDA-AEC4-DB3458C28E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ABAA46E-7081-4BAE-8B77-3E3B61FB9E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B703F747-CFE3-4064-927C-6246EB5233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8AD803F-D1B2-4831-B98F-1B19C0A800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C8A736FB-4D17-4D2E-BE76-84056EB62F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B52C44E8-EAD9-462E-B9BF-DBEBDF7A04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4EBE07B0-CECA-4930-8EBE-53B363EF373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F5 F18 F7:F16</xm:sqref>
        </x14:conditionalFormatting>
        <x14:conditionalFormatting xmlns:xm="http://schemas.microsoft.com/office/excel/2006/main">
          <x14:cfRule type="dataBar" id="{4D2D92CB-5B21-41E5-B4C0-45B8EAD166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4F5040CB-BACA-4DBB-9422-921C9A4532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A5D5C270-0062-4A92-A73E-6FF38B8BB86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E738E739-2B24-492E-9020-9A52BFC6F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3AB7B853-FCF1-40BA-8AF8-055003CE2D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B7DBF723-9DFD-4F81-AB6D-DB07E36769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 F23 F25:F33 F35 F5:F16</xm:sqref>
        </x14:conditionalFormatting>
        <x14:conditionalFormatting xmlns:xm="http://schemas.microsoft.com/office/excel/2006/main">
          <x14:cfRule type="dataBar" id="{D40C50CE-0531-4A07-AB3E-A5300D4AAD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D6C6070A-4DDE-4929-800D-13F1BBB833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EEB66B00-ABAB-4B19-93A1-CF85E49AD1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 F18 F7:F16</xm:sqref>
        </x14:conditionalFormatting>
        <x14:conditionalFormatting xmlns:xm="http://schemas.microsoft.com/office/excel/2006/main">
          <x14:cfRule type="dataBar" id="{25994373-8612-46DE-91A7-F78B5AD0F5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0A9287DD-6BD2-40D5-BDD7-F58100D95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D5046937-9F45-411D-9F2C-7E39C83BFE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9B50C75-E979-4B7A-96FB-A8951CD4F2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85C0F81-1695-473F-B1C5-CE87823CF6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</xm:sqref>
        </x14:conditionalFormatting>
        <x14:conditionalFormatting xmlns:xm="http://schemas.microsoft.com/office/excel/2006/main">
          <x14:cfRule type="dataBar" id="{D2DAEDAC-5808-425B-8C06-E83376E7AE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F25:F33 F23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569B-2C51-4227-AC42-DA66DB03D0E0}">
  <dimension ref="B1:L38"/>
  <sheetViews>
    <sheetView tabSelected="1" workbookViewId="0">
      <selection activeCell="P21" sqref="P21"/>
    </sheetView>
  </sheetViews>
  <sheetFormatPr defaultRowHeight="15" x14ac:dyDescent="0.25"/>
  <cols>
    <col min="1" max="1" width="4.42578125" customWidth="1"/>
    <col min="2" max="2" width="22" customWidth="1"/>
    <col min="3" max="4" width="8.42578125" customWidth="1"/>
    <col min="7" max="7" width="6.85546875" customWidth="1"/>
    <col min="8" max="8" width="20.5703125" customWidth="1"/>
    <col min="9" max="10" width="9.28515625" customWidth="1"/>
  </cols>
  <sheetData>
    <row r="1" spans="2:12" x14ac:dyDescent="0.25">
      <c r="B1" s="1" t="s">
        <v>46</v>
      </c>
      <c r="H1" s="1"/>
    </row>
    <row r="2" spans="2:12" ht="15.75" thickBot="1" x14ac:dyDescent="0.3">
      <c r="B2" s="2" t="s">
        <v>110</v>
      </c>
      <c r="H2" s="2" t="s">
        <v>111</v>
      </c>
    </row>
    <row r="3" spans="2:12" ht="17.25" customHeight="1" thickTop="1" x14ac:dyDescent="0.25">
      <c r="B3" s="78"/>
      <c r="C3" s="80" t="s">
        <v>1</v>
      </c>
      <c r="D3" s="81" t="s">
        <v>23</v>
      </c>
      <c r="E3" s="83" t="s">
        <v>2</v>
      </c>
      <c r="F3" s="84"/>
      <c r="H3" s="78"/>
      <c r="I3" s="80" t="s">
        <v>1</v>
      </c>
      <c r="J3" s="81" t="s">
        <v>23</v>
      </c>
      <c r="K3" s="83" t="s">
        <v>2</v>
      </c>
      <c r="L3" s="84"/>
    </row>
    <row r="4" spans="2:12" x14ac:dyDescent="0.25">
      <c r="B4" s="79"/>
      <c r="C4" s="79"/>
      <c r="D4" s="82"/>
      <c r="E4" s="25" t="s">
        <v>3</v>
      </c>
      <c r="F4" s="25" t="s">
        <v>4</v>
      </c>
      <c r="H4" s="79"/>
      <c r="I4" s="79"/>
      <c r="J4" s="82"/>
      <c r="K4" s="25" t="s">
        <v>3</v>
      </c>
      <c r="L4" s="25" t="s">
        <v>4</v>
      </c>
    </row>
    <row r="5" spans="2:12" x14ac:dyDescent="0.25">
      <c r="B5" s="3" t="s">
        <v>5</v>
      </c>
      <c r="C5" s="4">
        <v>10126</v>
      </c>
      <c r="D5" s="5">
        <v>108276</v>
      </c>
      <c r="E5" s="4">
        <f>D5-C5</f>
        <v>98150</v>
      </c>
      <c r="F5" s="6">
        <f>(D5/C5)-1</f>
        <v>9.6928698400158009</v>
      </c>
      <c r="H5" s="3" t="s">
        <v>5</v>
      </c>
      <c r="I5" s="61">
        <v>461196</v>
      </c>
      <c r="J5" s="5">
        <v>444787</v>
      </c>
      <c r="K5" s="4">
        <f>J5-I5</f>
        <v>-16409</v>
      </c>
      <c r="L5" s="6">
        <f>(J5/I5)-1</f>
        <v>-3.5579233124311549E-2</v>
      </c>
    </row>
    <row r="6" spans="2:12" ht="15.75" customHeight="1" x14ac:dyDescent="0.25">
      <c r="B6" s="7" t="s">
        <v>116</v>
      </c>
      <c r="D6" s="8"/>
      <c r="H6" s="7" t="s">
        <v>117</v>
      </c>
      <c r="J6" s="8"/>
    </row>
    <row r="7" spans="2:12" x14ac:dyDescent="0.25">
      <c r="B7" s="9" t="s">
        <v>77</v>
      </c>
      <c r="C7" s="58">
        <v>342</v>
      </c>
      <c r="D7" s="11">
        <v>30079</v>
      </c>
      <c r="E7" s="10">
        <f t="shared" ref="E7:E16" si="0">D7-C7</f>
        <v>29737</v>
      </c>
      <c r="F7" s="12">
        <f t="shared" ref="F7:F16" si="1">(D7/C7)-1</f>
        <v>86.950292397660817</v>
      </c>
      <c r="H7" s="9" t="s">
        <v>77</v>
      </c>
      <c r="I7" s="58">
        <v>51776</v>
      </c>
      <c r="J7" s="11">
        <v>168970</v>
      </c>
      <c r="K7" s="10">
        <f t="shared" ref="K7:K16" si="2">J7-I7</f>
        <v>117194</v>
      </c>
      <c r="L7" s="12">
        <f t="shared" ref="L7:L16" si="3">(J7/I7)-1</f>
        <v>2.263481149567367</v>
      </c>
    </row>
    <row r="8" spans="2:12" x14ac:dyDescent="0.25">
      <c r="B8" t="s">
        <v>71</v>
      </c>
      <c r="C8" s="59">
        <v>2147</v>
      </c>
      <c r="D8" s="14">
        <v>13926</v>
      </c>
      <c r="E8" s="13">
        <f t="shared" si="0"/>
        <v>11779</v>
      </c>
      <c r="F8" s="15">
        <f t="shared" si="1"/>
        <v>5.4862598975314389</v>
      </c>
      <c r="H8" t="s">
        <v>71</v>
      </c>
      <c r="I8" s="59">
        <v>42863</v>
      </c>
      <c r="J8" s="14">
        <v>43376</v>
      </c>
      <c r="K8" s="13">
        <f t="shared" si="2"/>
        <v>513</v>
      </c>
      <c r="L8" s="15">
        <f t="shared" si="3"/>
        <v>1.1968364323542424E-2</v>
      </c>
    </row>
    <row r="9" spans="2:12" x14ac:dyDescent="0.25">
      <c r="B9" s="9" t="s">
        <v>78</v>
      </c>
      <c r="C9" s="58">
        <v>720</v>
      </c>
      <c r="D9" s="11">
        <v>6568</v>
      </c>
      <c r="E9" s="10">
        <f t="shared" si="0"/>
        <v>5848</v>
      </c>
      <c r="F9" s="12">
        <f t="shared" si="1"/>
        <v>8.1222222222222218</v>
      </c>
      <c r="H9" s="9" t="s">
        <v>75</v>
      </c>
      <c r="I9" s="58">
        <v>31358</v>
      </c>
      <c r="J9" s="11">
        <v>33781</v>
      </c>
      <c r="K9" s="10">
        <f t="shared" si="2"/>
        <v>2423</v>
      </c>
      <c r="L9" s="12">
        <f t="shared" si="3"/>
        <v>7.7268958479494776E-2</v>
      </c>
    </row>
    <row r="10" spans="2:12" x14ac:dyDescent="0.25">
      <c r="B10" t="s">
        <v>76</v>
      </c>
      <c r="C10" s="59">
        <v>529</v>
      </c>
      <c r="D10" s="14">
        <v>6516</v>
      </c>
      <c r="E10" s="13">
        <f t="shared" si="0"/>
        <v>5987</v>
      </c>
      <c r="F10" s="15">
        <f t="shared" si="1"/>
        <v>11.31758034026465</v>
      </c>
      <c r="H10" t="s">
        <v>76</v>
      </c>
      <c r="I10" s="59">
        <v>27259</v>
      </c>
      <c r="J10" s="14">
        <v>21811</v>
      </c>
      <c r="K10" s="13">
        <f t="shared" si="2"/>
        <v>-5448</v>
      </c>
      <c r="L10" s="15">
        <f t="shared" si="3"/>
        <v>-0.19986059650023846</v>
      </c>
    </row>
    <row r="11" spans="2:12" x14ac:dyDescent="0.25">
      <c r="B11" s="9" t="s">
        <v>79</v>
      </c>
      <c r="C11" s="58">
        <v>316</v>
      </c>
      <c r="D11" s="11">
        <v>6052</v>
      </c>
      <c r="E11" s="10">
        <f t="shared" si="0"/>
        <v>5736</v>
      </c>
      <c r="F11" s="12">
        <f t="shared" si="1"/>
        <v>18.151898734177216</v>
      </c>
      <c r="H11" s="9" t="s">
        <v>78</v>
      </c>
      <c r="I11" s="58">
        <v>101042</v>
      </c>
      <c r="J11" s="11">
        <v>21080</v>
      </c>
      <c r="K11" s="10">
        <f t="shared" si="2"/>
        <v>-79962</v>
      </c>
      <c r="L11" s="12">
        <f t="shared" si="3"/>
        <v>-0.79137388412739251</v>
      </c>
    </row>
    <row r="12" spans="2:12" x14ac:dyDescent="0.25">
      <c r="B12" t="s">
        <v>75</v>
      </c>
      <c r="C12" s="59">
        <v>1739</v>
      </c>
      <c r="D12" s="14">
        <v>5837</v>
      </c>
      <c r="E12" s="13">
        <f t="shared" si="0"/>
        <v>4098</v>
      </c>
      <c r="F12" s="15">
        <f t="shared" si="1"/>
        <v>2.3565267395054628</v>
      </c>
      <c r="H12" t="s">
        <v>79</v>
      </c>
      <c r="I12" s="59">
        <v>15461</v>
      </c>
      <c r="J12" s="14">
        <v>19159</v>
      </c>
      <c r="K12" s="13">
        <f t="shared" si="2"/>
        <v>3698</v>
      </c>
      <c r="L12" s="15">
        <f t="shared" si="3"/>
        <v>0.23918245909061508</v>
      </c>
    </row>
    <row r="13" spans="2:12" x14ac:dyDescent="0.25">
      <c r="B13" s="9" t="s">
        <v>72</v>
      </c>
      <c r="C13" s="58">
        <v>410</v>
      </c>
      <c r="D13" s="11">
        <v>4276</v>
      </c>
      <c r="E13" s="10">
        <f t="shared" si="0"/>
        <v>3866</v>
      </c>
      <c r="F13" s="12">
        <f t="shared" si="1"/>
        <v>9.4292682926829272</v>
      </c>
      <c r="H13" s="9" t="s">
        <v>72</v>
      </c>
      <c r="I13" s="58">
        <v>22434</v>
      </c>
      <c r="J13" s="11">
        <v>14102</v>
      </c>
      <c r="K13" s="10">
        <f t="shared" si="2"/>
        <v>-8332</v>
      </c>
      <c r="L13" s="12">
        <f t="shared" si="3"/>
        <v>-0.37140055273245964</v>
      </c>
    </row>
    <row r="14" spans="2:12" x14ac:dyDescent="0.25">
      <c r="B14" t="s">
        <v>82</v>
      </c>
      <c r="C14" s="59">
        <v>338</v>
      </c>
      <c r="D14" s="14">
        <v>4244</v>
      </c>
      <c r="E14" s="13">
        <f t="shared" si="0"/>
        <v>3906</v>
      </c>
      <c r="F14" s="15">
        <f t="shared" si="1"/>
        <v>11.55621301775148</v>
      </c>
      <c r="H14" t="s">
        <v>82</v>
      </c>
      <c r="I14" s="59">
        <v>10469</v>
      </c>
      <c r="J14" s="14">
        <v>11883</v>
      </c>
      <c r="K14" s="13">
        <f t="shared" si="2"/>
        <v>1414</v>
      </c>
      <c r="L14" s="15">
        <f t="shared" si="3"/>
        <v>0.13506543127328308</v>
      </c>
    </row>
    <row r="15" spans="2:12" x14ac:dyDescent="0.25">
      <c r="B15" s="9" t="s">
        <v>114</v>
      </c>
      <c r="C15" s="58">
        <v>399</v>
      </c>
      <c r="D15" s="11">
        <v>3663</v>
      </c>
      <c r="E15" s="10">
        <f t="shared" si="0"/>
        <v>3264</v>
      </c>
      <c r="F15" s="12">
        <f t="shared" si="1"/>
        <v>8.1804511278195484</v>
      </c>
      <c r="H15" s="9" t="s">
        <v>80</v>
      </c>
      <c r="I15" s="58">
        <v>315</v>
      </c>
      <c r="J15" s="11">
        <v>11146</v>
      </c>
      <c r="K15" s="10">
        <f t="shared" si="2"/>
        <v>10831</v>
      </c>
      <c r="L15" s="12">
        <f t="shared" si="3"/>
        <v>34.384126984126986</v>
      </c>
    </row>
    <row r="16" spans="2:12" x14ac:dyDescent="0.25">
      <c r="B16" s="56" t="s">
        <v>115</v>
      </c>
      <c r="C16" s="17">
        <v>164</v>
      </c>
      <c r="D16" s="18">
        <v>2958</v>
      </c>
      <c r="E16" s="68">
        <f t="shared" si="0"/>
        <v>2794</v>
      </c>
      <c r="F16" s="19">
        <f t="shared" si="1"/>
        <v>17.036585365853657</v>
      </c>
      <c r="H16" s="16" t="s">
        <v>73</v>
      </c>
      <c r="I16" s="17">
        <v>13870</v>
      </c>
      <c r="J16" s="18">
        <v>10924</v>
      </c>
      <c r="K16" s="17">
        <f t="shared" si="2"/>
        <v>-2946</v>
      </c>
      <c r="L16" s="19">
        <f t="shared" si="3"/>
        <v>-0.21240086517664025</v>
      </c>
    </row>
    <row r="17" spans="2:12" x14ac:dyDescent="0.25">
      <c r="B17" s="90" t="s">
        <v>118</v>
      </c>
      <c r="C17" s="90"/>
      <c r="D17" s="91"/>
      <c r="E17" s="92"/>
      <c r="F17" s="93"/>
      <c r="H17" s="90" t="s">
        <v>119</v>
      </c>
      <c r="I17" s="90"/>
      <c r="J17" s="91"/>
      <c r="K17" s="92"/>
      <c r="L17" s="93"/>
    </row>
    <row r="18" spans="2:12" x14ac:dyDescent="0.25">
      <c r="B18" s="62" t="s">
        <v>30</v>
      </c>
      <c r="C18" s="63">
        <v>3022</v>
      </c>
      <c r="D18" s="64">
        <v>24157</v>
      </c>
      <c r="E18" s="63">
        <f t="shared" ref="E18" si="4">D18-C18</f>
        <v>21135</v>
      </c>
      <c r="F18" s="65">
        <f t="shared" ref="F18" si="5">(D18/C18)-1</f>
        <v>6.9937127729980144</v>
      </c>
      <c r="H18" s="62" t="s">
        <v>30</v>
      </c>
      <c r="I18" s="63">
        <v>144349</v>
      </c>
      <c r="J18" s="64">
        <v>88555</v>
      </c>
      <c r="K18" s="63">
        <f t="shared" ref="K18" si="6">J18-I18</f>
        <v>-55794</v>
      </c>
      <c r="L18" s="65">
        <f t="shared" ref="L18" si="7">(J18/I18)-1</f>
        <v>-0.38652155539698929</v>
      </c>
    </row>
    <row r="19" spans="2:12" x14ac:dyDescent="0.25">
      <c r="B19" s="20"/>
      <c r="H19" s="20"/>
    </row>
    <row r="20" spans="2:12" ht="15.75" thickBot="1" x14ac:dyDescent="0.3">
      <c r="B20" s="2" t="s">
        <v>113</v>
      </c>
      <c r="H20" s="2" t="s">
        <v>112</v>
      </c>
    </row>
    <row r="21" spans="2:12" ht="15.75" thickTop="1" x14ac:dyDescent="0.25">
      <c r="B21" s="78"/>
      <c r="C21" s="80" t="s">
        <v>1</v>
      </c>
      <c r="D21" s="81" t="s">
        <v>23</v>
      </c>
      <c r="E21" s="83" t="s">
        <v>2</v>
      </c>
      <c r="F21" s="84"/>
      <c r="H21" s="78"/>
      <c r="I21" s="80" t="s">
        <v>1</v>
      </c>
      <c r="J21" s="81" t="s">
        <v>23</v>
      </c>
      <c r="K21" s="83" t="s">
        <v>2</v>
      </c>
      <c r="L21" s="84"/>
    </row>
    <row r="22" spans="2:12" x14ac:dyDescent="0.25">
      <c r="B22" s="79"/>
      <c r="C22" s="79"/>
      <c r="D22" s="82"/>
      <c r="E22" s="25" t="s">
        <v>3</v>
      </c>
      <c r="F22" s="25" t="s">
        <v>4</v>
      </c>
      <c r="H22" s="79"/>
      <c r="I22" s="79"/>
      <c r="J22" s="82"/>
      <c r="K22" s="25" t="s">
        <v>3</v>
      </c>
      <c r="L22" s="25" t="s">
        <v>4</v>
      </c>
    </row>
    <row r="23" spans="2:12" x14ac:dyDescent="0.25">
      <c r="B23" s="3" t="s">
        <v>5</v>
      </c>
      <c r="C23" s="4">
        <v>10126</v>
      </c>
      <c r="D23" s="5">
        <v>108276</v>
      </c>
      <c r="E23" s="67">
        <f>D23-C23</f>
        <v>98150</v>
      </c>
      <c r="F23" s="6">
        <f>(D23/C23)-1</f>
        <v>9.6928698400158009</v>
      </c>
      <c r="H23" s="3" t="s">
        <v>5</v>
      </c>
      <c r="I23" s="4">
        <v>461196</v>
      </c>
      <c r="J23" s="4">
        <v>444787</v>
      </c>
      <c r="K23" s="67">
        <f>J23-I23</f>
        <v>-16409</v>
      </c>
      <c r="L23" s="72">
        <f>(J23/I23)-1</f>
        <v>-3.5579233124311549E-2</v>
      </c>
    </row>
    <row r="24" spans="2:12" x14ac:dyDescent="0.25">
      <c r="D24" s="8"/>
      <c r="J24" s="8"/>
    </row>
    <row r="25" spans="2:12" x14ac:dyDescent="0.25">
      <c r="B25" s="9" t="s">
        <v>14</v>
      </c>
      <c r="C25" s="58">
        <v>739</v>
      </c>
      <c r="D25" s="11">
        <v>6966</v>
      </c>
      <c r="E25" s="10">
        <f t="shared" ref="E25:E33" si="8">D25-C25</f>
        <v>6227</v>
      </c>
      <c r="F25" s="12">
        <f t="shared" ref="F25:F33" si="9">(D25/C25)-1</f>
        <v>8.4262516914749668</v>
      </c>
      <c r="H25" s="9" t="s">
        <v>14</v>
      </c>
      <c r="I25" s="10">
        <v>37991</v>
      </c>
      <c r="J25" s="11">
        <v>23144</v>
      </c>
      <c r="K25" s="10">
        <f t="shared" ref="K25:K33" si="10">J25-I25</f>
        <v>-14847</v>
      </c>
      <c r="L25" s="12">
        <f t="shared" ref="L25:L33" si="11">(J25/I25)-1</f>
        <v>-0.39080308494117033</v>
      </c>
    </row>
    <row r="26" spans="2:12" x14ac:dyDescent="0.25">
      <c r="B26" t="s">
        <v>15</v>
      </c>
      <c r="C26" s="59">
        <v>748</v>
      </c>
      <c r="D26" s="14">
        <v>7045</v>
      </c>
      <c r="E26" s="13">
        <f t="shared" si="8"/>
        <v>6297</v>
      </c>
      <c r="F26" s="15">
        <f t="shared" si="9"/>
        <v>8.4184491978609621</v>
      </c>
      <c r="H26" t="s">
        <v>15</v>
      </c>
      <c r="I26" s="13">
        <v>108600</v>
      </c>
      <c r="J26" s="14">
        <v>21973</v>
      </c>
      <c r="K26" s="13">
        <f t="shared" si="10"/>
        <v>-86627</v>
      </c>
      <c r="L26" s="15">
        <f t="shared" si="11"/>
        <v>-0.79767034990791896</v>
      </c>
    </row>
    <row r="27" spans="2:12" x14ac:dyDescent="0.25">
      <c r="B27" s="9" t="s">
        <v>16</v>
      </c>
      <c r="C27" s="60">
        <v>3732</v>
      </c>
      <c r="D27" s="11">
        <v>30575</v>
      </c>
      <c r="E27" s="10">
        <f t="shared" si="8"/>
        <v>26843</v>
      </c>
      <c r="F27" s="12">
        <f t="shared" si="9"/>
        <v>7.1926580921757779</v>
      </c>
      <c r="H27" s="9" t="s">
        <v>16</v>
      </c>
      <c r="I27" s="10">
        <v>105174</v>
      </c>
      <c r="J27" s="11">
        <v>95623</v>
      </c>
      <c r="K27" s="10">
        <f t="shared" si="10"/>
        <v>-9551</v>
      </c>
      <c r="L27" s="12">
        <f t="shared" si="11"/>
        <v>-9.0811417270428074E-2</v>
      </c>
    </row>
    <row r="28" spans="2:12" x14ac:dyDescent="0.25">
      <c r="B28" t="s">
        <v>17</v>
      </c>
      <c r="C28" s="59">
        <v>654</v>
      </c>
      <c r="D28" s="14">
        <v>10296</v>
      </c>
      <c r="E28" s="13">
        <f t="shared" si="8"/>
        <v>9642</v>
      </c>
      <c r="F28" s="15">
        <f t="shared" si="9"/>
        <v>14.743119266055047</v>
      </c>
      <c r="H28" t="s">
        <v>17</v>
      </c>
      <c r="I28" s="13">
        <v>25930</v>
      </c>
      <c r="J28" s="14">
        <v>31042</v>
      </c>
      <c r="K28" s="13">
        <f t="shared" si="10"/>
        <v>5112</v>
      </c>
      <c r="L28" s="15">
        <f t="shared" si="11"/>
        <v>0.19714616274585417</v>
      </c>
    </row>
    <row r="29" spans="2:12" x14ac:dyDescent="0.25">
      <c r="B29" s="9" t="s">
        <v>18</v>
      </c>
      <c r="C29" s="58">
        <v>2115</v>
      </c>
      <c r="D29" s="11">
        <v>8050</v>
      </c>
      <c r="E29" s="10">
        <f t="shared" si="8"/>
        <v>5935</v>
      </c>
      <c r="F29" s="12">
        <f t="shared" si="9"/>
        <v>2.8061465721040189</v>
      </c>
      <c r="H29" s="9" t="s">
        <v>18</v>
      </c>
      <c r="I29" s="10">
        <v>47065</v>
      </c>
      <c r="J29" s="11">
        <v>45510</v>
      </c>
      <c r="K29" s="10">
        <f t="shared" si="10"/>
        <v>-1555</v>
      </c>
      <c r="L29" s="12">
        <f t="shared" si="11"/>
        <v>-3.3039413576968046E-2</v>
      </c>
    </row>
    <row r="30" spans="2:12" x14ac:dyDescent="0.25">
      <c r="B30" t="s">
        <v>19</v>
      </c>
      <c r="C30" s="59">
        <v>414</v>
      </c>
      <c r="D30" s="14">
        <v>31705</v>
      </c>
      <c r="E30" s="13">
        <f t="shared" si="8"/>
        <v>31291</v>
      </c>
      <c r="F30" s="15">
        <f t="shared" si="9"/>
        <v>75.582125603864739</v>
      </c>
      <c r="H30" t="s">
        <v>19</v>
      </c>
      <c r="I30" s="13">
        <v>58803</v>
      </c>
      <c r="J30" s="14">
        <v>172589</v>
      </c>
      <c r="K30" s="13">
        <f t="shared" si="10"/>
        <v>113786</v>
      </c>
      <c r="L30" s="15">
        <f t="shared" si="11"/>
        <v>1.9350373280274815</v>
      </c>
    </row>
    <row r="31" spans="2:12" x14ac:dyDescent="0.25">
      <c r="B31" s="9" t="s">
        <v>20</v>
      </c>
      <c r="C31" s="58">
        <v>136</v>
      </c>
      <c r="D31" s="11">
        <v>3323</v>
      </c>
      <c r="E31" s="10">
        <f t="shared" si="8"/>
        <v>3187</v>
      </c>
      <c r="F31" s="12">
        <f t="shared" si="9"/>
        <v>23.433823529411764</v>
      </c>
      <c r="H31" s="9" t="s">
        <v>20</v>
      </c>
      <c r="I31" s="10">
        <v>37485</v>
      </c>
      <c r="J31" s="11">
        <v>14669</v>
      </c>
      <c r="K31" s="10">
        <f t="shared" si="10"/>
        <v>-22816</v>
      </c>
      <c r="L31" s="12">
        <f t="shared" si="11"/>
        <v>-0.60867013472055487</v>
      </c>
    </row>
    <row r="32" spans="2:12" x14ac:dyDescent="0.25">
      <c r="B32" s="76" t="s">
        <v>21</v>
      </c>
      <c r="C32" s="59">
        <v>32</v>
      </c>
      <c r="D32" s="14">
        <v>274</v>
      </c>
      <c r="E32" s="13">
        <f t="shared" si="8"/>
        <v>242</v>
      </c>
      <c r="F32" s="66">
        <f t="shared" si="9"/>
        <v>7.5625</v>
      </c>
      <c r="H32" s="76" t="s">
        <v>21</v>
      </c>
      <c r="I32" s="13">
        <v>5949</v>
      </c>
      <c r="J32" s="14">
        <v>1084</v>
      </c>
      <c r="K32" s="59">
        <f t="shared" si="10"/>
        <v>-4865</v>
      </c>
      <c r="L32" s="66">
        <f t="shared" si="11"/>
        <v>-0.81778450159690708</v>
      </c>
    </row>
    <row r="33" spans="2:12" x14ac:dyDescent="0.25">
      <c r="B33" s="62" t="s">
        <v>30</v>
      </c>
      <c r="C33" s="63">
        <v>1556</v>
      </c>
      <c r="D33" s="64">
        <v>10042</v>
      </c>
      <c r="E33" s="69">
        <f t="shared" si="8"/>
        <v>8486</v>
      </c>
      <c r="F33" s="65">
        <f t="shared" si="9"/>
        <v>5.453727506426735</v>
      </c>
      <c r="H33" s="62" t="s">
        <v>30</v>
      </c>
      <c r="I33" s="63">
        <v>34199</v>
      </c>
      <c r="J33" s="64">
        <v>39153</v>
      </c>
      <c r="K33" s="63">
        <f t="shared" si="10"/>
        <v>4954</v>
      </c>
      <c r="L33" s="65">
        <f t="shared" si="11"/>
        <v>0.14485803678470122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22</v>
      </c>
      <c r="C35" s="21">
        <v>4898</v>
      </c>
      <c r="D35" s="21">
        <v>28904</v>
      </c>
      <c r="E35" s="21">
        <f>D35-C35</f>
        <v>24006</v>
      </c>
      <c r="F35" s="22">
        <f>(D35/C35)-1</f>
        <v>4.9011841567986929</v>
      </c>
      <c r="H35" s="2" t="s">
        <v>22</v>
      </c>
      <c r="I35" s="21">
        <v>120881</v>
      </c>
      <c r="J35" s="21">
        <v>112947</v>
      </c>
      <c r="K35" s="21">
        <f>J35-I35</f>
        <v>-7934</v>
      </c>
      <c r="L35" s="22">
        <f>(J35/I35)-1</f>
        <v>-6.5634797859051464E-2</v>
      </c>
    </row>
    <row r="37" spans="2:12" ht="59.25" customHeight="1" x14ac:dyDescent="0.25">
      <c r="B37" s="77" t="s">
        <v>86</v>
      </c>
      <c r="C37" s="77"/>
      <c r="D37" s="77"/>
      <c r="E37" s="77"/>
      <c r="F37" s="77"/>
    </row>
    <row r="38" spans="2:12" x14ac:dyDescent="0.25">
      <c r="B38" s="20" t="s">
        <v>88</v>
      </c>
    </row>
  </sheetData>
  <mergeCells count="21">
    <mergeCell ref="J21:J22"/>
    <mergeCell ref="K21:L21"/>
    <mergeCell ref="B37:F37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{735BF256-4C62-4D7A-9186-8A2A2342CCDB}</x14:id>
        </ext>
      </extLst>
    </cfRule>
  </conditionalFormatting>
  <conditionalFormatting sqref="F15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{7471B753-CCE2-4456-BEC6-C26113F3D80A}</x14:id>
        </ext>
      </extLst>
    </cfRule>
  </conditionalFormatting>
  <conditionalFormatting sqref="F1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{56992AF8-539E-4871-883F-9A2657A87A02}</x14:id>
        </ext>
      </extLst>
    </cfRule>
  </conditionalFormatting>
  <conditionalFormatting sqref="F1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{34A2D81A-BFD1-4BDC-A030-64675418DBF8}</x14:id>
        </ext>
      </extLst>
    </cfRule>
  </conditionalFormatting>
  <conditionalFormatting sqref="F12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{3ED777D7-BBE9-4EBD-81A5-AFA6283F4608}</x14:id>
        </ext>
      </extLst>
    </cfRule>
  </conditionalFormatting>
  <conditionalFormatting sqref="F11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{B4B4E587-B072-44E0-A8B5-5D70A7072BDF}</x14:id>
        </ext>
      </extLst>
    </cfRule>
  </conditionalFormatting>
  <conditionalFormatting sqref="F10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{B6325730-8C3A-4134-A41A-CE8AFD8A0266}</x14:id>
        </ext>
      </extLst>
    </cfRule>
  </conditionalFormatting>
  <conditionalFormatting sqref="F9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{E677E97E-2FA2-495C-8DA1-CFE92DAEE362}</x14:id>
        </ext>
      </extLst>
    </cfRule>
  </conditionalFormatting>
  <conditionalFormatting sqref="F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{3FB9BC20-A3EC-4AAE-B000-65AFFD37E572}</x14:id>
        </ext>
      </extLst>
    </cfRule>
  </conditionalFormatting>
  <conditionalFormatting sqref="F7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{29903C02-9216-4B13-A22A-6D5523CB6D94}</x14:id>
        </ext>
      </extLst>
    </cfRule>
  </conditionalFormatting>
  <conditionalFormatting sqref="F7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{60CEBCEA-6050-4662-99EA-470F35D1F8EE}</x14:id>
        </ext>
      </extLst>
    </cfRule>
  </conditionalFormatting>
  <conditionalFormatting sqref="F2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{1C54F2E2-57EE-4000-BE13-E2288F7FC54C}</x14:id>
        </ext>
      </extLst>
    </cfRule>
  </conditionalFormatting>
  <conditionalFormatting sqref="L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{8B707F01-F870-45F2-959F-64A003BBF9D3}</x14:id>
        </ext>
      </extLst>
    </cfRule>
  </conditionalFormatting>
  <conditionalFormatting sqref="L1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{CB4DEA2A-DC61-4B5C-9AAD-81FC8F29C93E}</x14:id>
        </ext>
      </extLst>
    </cfRule>
  </conditionalFormatting>
  <conditionalFormatting sqref="L14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{6E80224A-22DB-4D8B-9DED-05FFFB449994}</x14:id>
        </ext>
      </extLst>
    </cfRule>
  </conditionalFormatting>
  <conditionalFormatting sqref="L13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{C58F4EA5-2E4D-44A0-9AE3-E32ADF3A58A8}</x14:id>
        </ext>
      </extLst>
    </cfRule>
  </conditionalFormatting>
  <conditionalFormatting sqref="L12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{264D6D6D-D3F1-4190-AFAB-AB8365247FF2}</x14:id>
        </ext>
      </extLst>
    </cfRule>
  </conditionalFormatting>
  <conditionalFormatting sqref="L11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{B4317332-83F6-4E69-BD08-BA7B681697FE}</x14:id>
        </ext>
      </extLst>
    </cfRule>
  </conditionalFormatting>
  <conditionalFormatting sqref="L1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{83C8ADBB-5877-4EE1-A6B7-D22FC1EF2915}</x14:id>
        </ext>
      </extLst>
    </cfRule>
  </conditionalFormatting>
  <conditionalFormatting sqref="L9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{545058D3-0BA8-4B3A-8049-81967E953AC0}</x14:id>
        </ext>
      </extLst>
    </cfRule>
  </conditionalFormatting>
  <conditionalFormatting sqref="L8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{610D70C9-CFDD-4379-A2DF-95629DEE3392}</x14:id>
        </ext>
      </extLst>
    </cfRule>
  </conditionalFormatting>
  <conditionalFormatting sqref="L7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{BF5B829C-5329-4CC7-9DE1-FC98E00A4F20}</x14:id>
        </ext>
      </extLst>
    </cfRule>
  </conditionalFormatting>
  <conditionalFormatting sqref="L7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{E06B5BD0-735A-4CE6-AF2D-890510F5E7B5}</x14:id>
        </ext>
      </extLst>
    </cfRule>
  </conditionalFormatting>
  <conditionalFormatting sqref="L2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{B80DA9E1-4353-4156-BFBD-8016ECB5BAF2}</x14:id>
        </ext>
      </extLst>
    </cfRule>
  </conditionalFormatting>
  <conditionalFormatting sqref="F23:F35 F5 F18 F7:F16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{7B9912D1-A9D5-460C-BEAD-6BFCD8744958}</x14:id>
        </ext>
      </extLst>
    </cfRule>
  </conditionalFormatting>
  <conditionalFormatting sqref="F23:F35 F18 F5:F1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{ECCEC3C4-DF8C-4ED7-BA10-AD9160802D14}</x14:id>
        </ext>
      </extLst>
    </cfRule>
  </conditionalFormatting>
  <conditionalFormatting sqref="F23:F35 F18 F5: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{19ECA055-5AF3-4D03-A3A2-17329F4223E8}</x14:id>
        </ext>
      </extLst>
    </cfRule>
  </conditionalFormatting>
  <conditionalFormatting sqref="L23:L35 L7:L16 L5 L18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{863D1A32-0E5A-4384-AD29-2956D58B86FC}</x14:id>
        </ext>
      </extLst>
    </cfRule>
  </conditionalFormatting>
  <conditionalFormatting sqref="L23:L35 L5:L16 L1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{97FC58A3-C029-4A10-8EEB-363263EBC01A}</x14:id>
        </ext>
      </extLst>
    </cfRule>
  </conditionalFormatting>
  <conditionalFormatting sqref="L23:L35 L18 L5: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{737D04BB-87E0-46C2-9695-3E8280CA9273}</x14:id>
        </ext>
      </extLst>
    </cfRule>
  </conditionalFormatting>
  <conditionalFormatting sqref="F18 F23 F25:F33 F35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{CADD8F75-3A38-4745-8861-5A48BAEB404C}</x14:id>
        </ext>
      </extLst>
    </cfRule>
  </conditionalFormatting>
  <conditionalFormatting sqref="L7:L16 L23 L5 L18 L25:L33 L3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{2EF2611B-9A8B-4DED-9137-66197BADBCB2}</x14:id>
        </ext>
      </extLst>
    </cfRule>
  </conditionalFormatting>
  <conditionalFormatting sqref="F18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{89EE9516-4D03-4C9E-B009-54A7C281172C}</x14:id>
        </ext>
      </extLst>
    </cfRule>
  </conditionalFormatting>
  <conditionalFormatting sqref="F5 F18 F7:F1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{40606731-FA77-4304-8E75-E99B593B82BF}</x14:id>
        </ext>
      </extLst>
    </cfRule>
  </conditionalFormatting>
  <conditionalFormatting sqref="L18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{E2A26926-C391-46D0-8839-3FC493E8FE8E}</x14:id>
        </ext>
      </extLst>
    </cfRule>
  </conditionalFormatting>
  <conditionalFormatting sqref="L7:L16 L5 L18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{8389150F-DAA8-499E-883B-8C52E4EE682C}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{CF2F1E1C-80C4-4737-AE88-36F198AC4FE3}</x14:id>
        </ext>
      </extLst>
    </cfRule>
  </conditionalFormatting>
  <conditionalFormatting sqref="F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{1FEB3FF0-E0E1-49C0-ADBC-0EB679F850D9}</x14:id>
        </ext>
      </extLst>
    </cfRule>
  </conditionalFormatting>
  <conditionalFormatting sqref="F7:F16 F5 F18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{5AF37B4C-2232-420B-8109-DED21D96DBD3}</x14:id>
        </ext>
      </extLst>
    </cfRule>
  </conditionalFormatting>
  <conditionalFormatting sqref="F25:F33 F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{8FD5591D-38AB-43D3-A9E9-4357822BEA91}</x14:id>
        </ext>
      </extLst>
    </cfRule>
  </conditionalFormatting>
  <pageMargins left="0.7" right="0.7" top="0.75" bottom="0.75" header="0.3" footer="0.3"/>
  <ignoredErrors>
    <ignoredError sqref="C21:D22 C3:D4 I3:J4 I21:J22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BF256-4C62-4D7A-9186-8A2A2342CC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7471B753-CCE2-4456-BEC6-C26113F3D8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56992AF8-539E-4871-883F-9A2657A87A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4A2D81A-BFD1-4BDC-A030-64675418DB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3ED777D7-BBE9-4EBD-81A5-AFA6283F46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4B4E587-B072-44E0-A8B5-5D70A7072B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6325730-8C3A-4134-A41A-CE8AFD8A02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677E97E-2FA2-495C-8DA1-CFE92DAEE3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FB9BC20-A3EC-4AAE-B000-65AFFD37E5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29903C02-9216-4B13-A22A-6D5523CB6D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0CEBCEA-6050-4662-99EA-470F35D1F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C54F2E2-57EE-4000-BE13-E2288F7FC5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8B707F01-F870-45F2-959F-64A003BBF9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CB4DEA2A-DC61-4B5C-9AAD-81FC8F29C9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E80224A-22DB-4D8B-9DED-05FFFB4499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58F4EA5-2E4D-44A0-9AE3-E32ADF3A58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64D6D6D-D3F1-4190-AFAB-AB8365247F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B4317332-83F6-4E69-BD08-BA7B681697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83C8ADBB-5877-4EE1-A6B7-D22FC1EF29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545058D3-0BA8-4B3A-8049-81967E953A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610D70C9-CFDD-4379-A2DF-95629DEE33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BF5B829C-5329-4CC7-9DE1-FC98E00A4F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06B5BD0-735A-4CE6-AF2D-890510F5E7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B80DA9E1-4353-4156-BFBD-8016ECB5BA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7B9912D1-A9D5-460C-BEAD-6BFCD87449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F5 F18 F7:F16</xm:sqref>
        </x14:conditionalFormatting>
        <x14:conditionalFormatting xmlns:xm="http://schemas.microsoft.com/office/excel/2006/main">
          <x14:cfRule type="dataBar" id="{ECCEC3C4-DF8C-4ED7-BA10-AD9160802D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19ECA055-5AF3-4D03-A3A2-17329F4223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863D1A32-0E5A-4384-AD29-2956D58B86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97FC58A3-C029-4A10-8EEB-363263EBC0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737D04BB-87E0-46C2-9695-3E8280CA92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CADD8F75-3A38-4745-8861-5A48BAEB40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 F23 F25:F33 F35 F5:F16</xm:sqref>
        </x14:conditionalFormatting>
        <x14:conditionalFormatting xmlns:xm="http://schemas.microsoft.com/office/excel/2006/main">
          <x14:cfRule type="dataBar" id="{2EF2611B-9A8B-4DED-9137-66197BADBC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89EE9516-4D03-4C9E-B009-54A7C28117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40606731-FA77-4304-8E75-E99B593B82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 F18 F7:F16</xm:sqref>
        </x14:conditionalFormatting>
        <x14:conditionalFormatting xmlns:xm="http://schemas.microsoft.com/office/excel/2006/main">
          <x14:cfRule type="dataBar" id="{E2A26926-C391-46D0-8839-3FC493E8FE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8389150F-DAA8-499E-883B-8C52E4EE68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CF2F1E1C-80C4-4737-AE88-36F198AC4F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FEB3FF0-E0E1-49C0-ADBC-0EB679F850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AF37B4C-2232-420B-8109-DED21D96DB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</xm:sqref>
        </x14:conditionalFormatting>
        <x14:conditionalFormatting xmlns:xm="http://schemas.microsoft.com/office/excel/2006/main">
          <x14:cfRule type="dataBar" id="{8FD5591D-38AB-43D3-A9E9-4357822BEA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F25:F33 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</vt:lpstr>
      <vt:lpstr>Feb</vt:lpstr>
      <vt:lpstr>Mar</vt:lpstr>
      <vt:lpstr>Apr</vt:lpstr>
      <vt:lpstr>Maí</vt:lpstr>
      <vt:lpstr>Jún</vt:lpstr>
      <vt:lpstr>Júl</vt:lpstr>
      <vt:lpstr>Ágú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2021-09-08T14:32:05Z</cp:lastPrinted>
  <dcterms:created xsi:type="dcterms:W3CDTF">2021-02-09T17:49:14Z</dcterms:created>
  <dcterms:modified xsi:type="dcterms:W3CDTF">2021-10-11T13:57:22Z</dcterms:modified>
</cp:coreProperties>
</file>