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93B87BBA-858B-4EF5-8900-2BCD0E5B2A78}" xr6:coauthVersionLast="45" xr6:coauthVersionMax="45" xr10:uidLastSave="{00000000-0000-0000-0000-000000000000}"/>
  <bookViews>
    <workbookView xWindow="28680" yWindow="-120" windowWidth="29040" windowHeight="15840" activeTab="8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7" r:id="rId6"/>
    <sheet name="Jul" sheetId="6" r:id="rId7"/>
    <sheet name="Aug" sheetId="8" r:id="rId8"/>
    <sheet name="Sep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9" l="1"/>
  <c r="K34" i="9"/>
  <c r="F34" i="9"/>
  <c r="E34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2" i="9"/>
  <c r="K22" i="9"/>
  <c r="F22" i="9"/>
  <c r="E22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5" i="9"/>
  <c r="K5" i="9"/>
  <c r="F5" i="9"/>
  <c r="E5" i="9"/>
  <c r="L51" i="8" l="1"/>
  <c r="K51" i="8"/>
  <c r="F51" i="8"/>
  <c r="E51" i="8"/>
  <c r="L49" i="8"/>
  <c r="K49" i="8"/>
  <c r="F49" i="8"/>
  <c r="E49" i="8"/>
  <c r="L48" i="8"/>
  <c r="K48" i="8"/>
  <c r="F48" i="8"/>
  <c r="E48" i="8"/>
  <c r="L47" i="8"/>
  <c r="K47" i="8"/>
  <c r="F47" i="8"/>
  <c r="E47" i="8"/>
  <c r="L46" i="8"/>
  <c r="K46" i="8"/>
  <c r="F46" i="8"/>
  <c r="E46" i="8"/>
  <c r="L45" i="8"/>
  <c r="K45" i="8"/>
  <c r="F45" i="8"/>
  <c r="E45" i="8"/>
  <c r="L44" i="8"/>
  <c r="K44" i="8"/>
  <c r="F44" i="8"/>
  <c r="E44" i="8"/>
  <c r="L43" i="8"/>
  <c r="K43" i="8"/>
  <c r="F43" i="8"/>
  <c r="E43" i="8"/>
  <c r="L42" i="8"/>
  <c r="K42" i="8"/>
  <c r="F42" i="8"/>
  <c r="E42" i="8"/>
  <c r="L41" i="8"/>
  <c r="K41" i="8"/>
  <c r="F41" i="8"/>
  <c r="E41" i="8"/>
  <c r="L39" i="8"/>
  <c r="K39" i="8"/>
  <c r="F39" i="8"/>
  <c r="E39" i="8"/>
  <c r="L34" i="8"/>
  <c r="K34" i="8"/>
  <c r="F34" i="8"/>
  <c r="E34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20" i="8"/>
  <c r="K20" i="8"/>
  <c r="F20" i="8"/>
  <c r="E20" i="8"/>
  <c r="L19" i="8"/>
  <c r="K19" i="8"/>
  <c r="F19" i="8"/>
  <c r="E19" i="8"/>
  <c r="L18" i="8"/>
  <c r="K18" i="8"/>
  <c r="F18" i="8"/>
  <c r="E18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L51" i="6" l="1"/>
  <c r="K51" i="6"/>
  <c r="F51" i="6"/>
  <c r="E51" i="6"/>
  <c r="L49" i="6"/>
  <c r="K49" i="6"/>
  <c r="F49" i="6"/>
  <c r="E49" i="6"/>
  <c r="L48" i="6"/>
  <c r="K48" i="6"/>
  <c r="F48" i="6"/>
  <c r="E48" i="6"/>
  <c r="L47" i="6"/>
  <c r="K47" i="6"/>
  <c r="F47" i="6"/>
  <c r="E47" i="6"/>
  <c r="L46" i="6"/>
  <c r="K46" i="6"/>
  <c r="F46" i="6"/>
  <c r="E46" i="6"/>
  <c r="L45" i="6"/>
  <c r="K45" i="6"/>
  <c r="F45" i="6"/>
  <c r="E45" i="6"/>
  <c r="L44" i="6"/>
  <c r="K44" i="6"/>
  <c r="F44" i="6"/>
  <c r="E44" i="6"/>
  <c r="L43" i="6"/>
  <c r="K43" i="6"/>
  <c r="F43" i="6"/>
  <c r="E43" i="6"/>
  <c r="L42" i="6"/>
  <c r="K42" i="6"/>
  <c r="F42" i="6"/>
  <c r="E42" i="6"/>
  <c r="L41" i="6"/>
  <c r="K41" i="6"/>
  <c r="F41" i="6"/>
  <c r="E41" i="6"/>
  <c r="L39" i="6"/>
  <c r="K39" i="6"/>
  <c r="F39" i="6"/>
  <c r="E39" i="6"/>
  <c r="L34" i="6"/>
  <c r="K34" i="6"/>
  <c r="F34" i="6"/>
  <c r="E34" i="6"/>
  <c r="L33" i="6"/>
  <c r="K33" i="6"/>
  <c r="F33" i="6"/>
  <c r="E33" i="6"/>
  <c r="L32" i="6"/>
  <c r="K32" i="6"/>
  <c r="F32" i="6"/>
  <c r="E32" i="6"/>
  <c r="L31" i="6"/>
  <c r="K31" i="6"/>
  <c r="F31" i="6"/>
  <c r="E31" i="6"/>
  <c r="L30" i="6"/>
  <c r="K30" i="6"/>
  <c r="F30" i="6"/>
  <c r="E30" i="6"/>
  <c r="L29" i="6"/>
  <c r="K29" i="6"/>
  <c r="F29" i="6"/>
  <c r="E29" i="6"/>
  <c r="L28" i="6"/>
  <c r="K28" i="6"/>
  <c r="F28" i="6"/>
  <c r="E28" i="6"/>
  <c r="L27" i="6"/>
  <c r="K27" i="6"/>
  <c r="F27" i="6"/>
  <c r="E27" i="6"/>
  <c r="L26" i="6"/>
  <c r="K26" i="6"/>
  <c r="F26" i="6"/>
  <c r="E26" i="6"/>
  <c r="L25" i="6"/>
  <c r="K25" i="6"/>
  <c r="F25" i="6"/>
  <c r="E25" i="6"/>
  <c r="L24" i="6"/>
  <c r="K24" i="6"/>
  <c r="F24" i="6"/>
  <c r="E24" i="6"/>
  <c r="L23" i="6"/>
  <c r="K23" i="6"/>
  <c r="F23" i="6"/>
  <c r="E23" i="6"/>
  <c r="L22" i="6"/>
  <c r="K22" i="6"/>
  <c r="F22" i="6"/>
  <c r="E22" i="6"/>
  <c r="L21" i="6"/>
  <c r="K21" i="6"/>
  <c r="F21" i="6"/>
  <c r="E21" i="6"/>
  <c r="L20" i="6"/>
  <c r="K20" i="6"/>
  <c r="F20" i="6"/>
  <c r="E20" i="6"/>
  <c r="L19" i="6"/>
  <c r="K19" i="6"/>
  <c r="F19" i="6"/>
  <c r="E19" i="6"/>
  <c r="L18" i="6"/>
  <c r="K18" i="6"/>
  <c r="F18" i="6"/>
  <c r="E18" i="6"/>
  <c r="L16" i="6"/>
  <c r="K16" i="6"/>
  <c r="F16" i="6"/>
  <c r="E16" i="6"/>
  <c r="L15" i="6"/>
  <c r="K15" i="6"/>
  <c r="F15" i="6"/>
  <c r="E15" i="6"/>
  <c r="L14" i="6"/>
  <c r="K14" i="6"/>
  <c r="F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L5" i="6"/>
  <c r="K5" i="6"/>
  <c r="F5" i="6"/>
  <c r="E5" i="6"/>
  <c r="J35" i="7"/>
  <c r="I35" i="7"/>
  <c r="F35" i="7"/>
  <c r="E35" i="7"/>
  <c r="L33" i="7"/>
  <c r="K33" i="7"/>
  <c r="F33" i="7"/>
  <c r="L32" i="7"/>
  <c r="K32" i="7"/>
  <c r="F32" i="7"/>
  <c r="L31" i="7"/>
  <c r="K31" i="7"/>
  <c r="F31" i="7"/>
  <c r="L30" i="7"/>
  <c r="K30" i="7"/>
  <c r="F30" i="7"/>
  <c r="L29" i="7"/>
  <c r="K29" i="7"/>
  <c r="F29" i="7"/>
  <c r="L28" i="7"/>
  <c r="K28" i="7"/>
  <c r="F28" i="7"/>
  <c r="L27" i="7"/>
  <c r="K27" i="7"/>
  <c r="F27" i="7"/>
  <c r="L26" i="7"/>
  <c r="K26" i="7"/>
  <c r="F26" i="7"/>
  <c r="L25" i="7"/>
  <c r="K25" i="7"/>
  <c r="F25" i="7"/>
  <c r="J23" i="7"/>
  <c r="L23" i="7" s="1"/>
  <c r="I23" i="7"/>
  <c r="D23" i="7"/>
  <c r="F23" i="7" s="1"/>
  <c r="C23" i="7"/>
  <c r="L18" i="7"/>
  <c r="K18" i="7"/>
  <c r="F18" i="7"/>
  <c r="E18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J5" i="7"/>
  <c r="L5" i="7" s="1"/>
  <c r="I5" i="7"/>
  <c r="D5" i="7"/>
  <c r="F5" i="7" s="1"/>
  <c r="L35" i="7" l="1"/>
  <c r="E5" i="7"/>
  <c r="K5" i="7"/>
  <c r="E23" i="7"/>
  <c r="K23" i="7"/>
  <c r="K35" i="7"/>
  <c r="L7" i="5"/>
  <c r="K7" i="5"/>
  <c r="F7" i="5"/>
  <c r="E7" i="5"/>
  <c r="L5" i="5"/>
  <c r="K5" i="5"/>
  <c r="F5" i="5"/>
  <c r="E5" i="5"/>
  <c r="L7" i="4" l="1"/>
  <c r="K7" i="4"/>
  <c r="F7" i="4"/>
  <c r="E7" i="4"/>
  <c r="L5" i="4"/>
  <c r="K5" i="4"/>
  <c r="F5" i="4"/>
  <c r="E5" i="4"/>
  <c r="L51" i="3" l="1"/>
  <c r="K51" i="3"/>
  <c r="F51" i="3"/>
  <c r="E51" i="3"/>
  <c r="L49" i="3"/>
  <c r="K49" i="3"/>
  <c r="F49" i="3"/>
  <c r="E49" i="3"/>
  <c r="L48" i="3"/>
  <c r="K48" i="3"/>
  <c r="F48" i="3"/>
  <c r="E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39" i="3"/>
  <c r="K39" i="3"/>
  <c r="F39" i="3"/>
  <c r="E39" i="3"/>
  <c r="L34" i="3"/>
  <c r="K34" i="3"/>
  <c r="F34" i="3"/>
  <c r="E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51" i="2" l="1"/>
  <c r="K51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39" i="2"/>
  <c r="K39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51" i="2" l="1"/>
  <c r="E51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39" i="2"/>
  <c r="E39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  <c r="F25" i="1" l="1"/>
  <c r="E25" i="1"/>
  <c r="F51" i="1" l="1"/>
  <c r="E51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39" i="1"/>
  <c r="E39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<sst xmlns="http://schemas.openxmlformats.org/spreadsheetml/2006/main" count="685" uniqueCount="125">
  <si>
    <t>2019</t>
  </si>
  <si>
    <t>2020</t>
  </si>
  <si>
    <t>Fjöldi</t>
  </si>
  <si>
    <t>%</t>
  </si>
  <si>
    <t xml:space="preserve">  Bandaríkin</t>
  </si>
  <si>
    <t xml:space="preserve">  Japan</t>
  </si>
  <si>
    <t xml:space="preserve">  Japan </t>
  </si>
  <si>
    <t>Total number of visitors</t>
  </si>
  <si>
    <t>Increase/decrease</t>
  </si>
  <si>
    <t>February by nationality</t>
  </si>
  <si>
    <t>January-February by nationality</t>
  </si>
  <si>
    <t>No.</t>
  </si>
  <si>
    <t xml:space="preserve">  UK</t>
  </si>
  <si>
    <t xml:space="preserve">  USA</t>
  </si>
  <si>
    <t xml:space="preserve">  France</t>
  </si>
  <si>
    <t xml:space="preserve">  Germany</t>
  </si>
  <si>
    <t xml:space="preserve">  China*</t>
  </si>
  <si>
    <t xml:space="preserve">  Estonia/Latvia/Lithauen</t>
  </si>
  <si>
    <t xml:space="preserve">  Ireland</t>
  </si>
  <si>
    <t xml:space="preserve">  Poland</t>
  </si>
  <si>
    <t xml:space="preserve">  Netherlands</t>
  </si>
  <si>
    <t xml:space="preserve">  Canada</t>
  </si>
  <si>
    <t xml:space="preserve">  Spain</t>
  </si>
  <si>
    <t xml:space="preserve">  Italy</t>
  </si>
  <si>
    <t xml:space="preserve">  Denmark</t>
  </si>
  <si>
    <t xml:space="preserve">  Norway</t>
  </si>
  <si>
    <t xml:space="preserve">  Australia/New-Zealand</t>
  </si>
  <si>
    <t xml:space="preserve">  Belgium</t>
  </si>
  <si>
    <t>Other nationalities (24% of total)</t>
  </si>
  <si>
    <t xml:space="preserve">  Switzerland</t>
  </si>
  <si>
    <t xml:space="preserve">  South-Korea</t>
  </si>
  <si>
    <t xml:space="preserve">  Sweden</t>
  </si>
  <si>
    <t xml:space="preserve">  Austria</t>
  </si>
  <si>
    <t xml:space="preserve">  Finland</t>
  </si>
  <si>
    <t xml:space="preserve">  Russia</t>
  </si>
  <si>
    <t xml:space="preserve">  Singapore</t>
  </si>
  <si>
    <t xml:space="preserve">  Israel</t>
  </si>
  <si>
    <t xml:space="preserve">  Other</t>
  </si>
  <si>
    <t xml:space="preserve">  Australía/New-Zealand</t>
  </si>
  <si>
    <t xml:space="preserve">  India</t>
  </si>
  <si>
    <t>Other nationalities (25.2 of total)</t>
  </si>
  <si>
    <t>Nordic countries</t>
  </si>
  <si>
    <t>British Isles</t>
  </si>
  <si>
    <t>Central Europe</t>
  </si>
  <si>
    <t>Asia</t>
  </si>
  <si>
    <t>Other</t>
  </si>
  <si>
    <t>Southern Europe</t>
  </si>
  <si>
    <t>Eastern Europe</t>
  </si>
  <si>
    <t>North-America</t>
  </si>
  <si>
    <t>Australia/New-Zealand</t>
  </si>
  <si>
    <t>February by market area*</t>
  </si>
  <si>
    <t>January - February by market area*</t>
  </si>
  <si>
    <t>*61,2% from mainland China, 22.4% from Taiwan and  16.3% Hong Kong.</t>
  </si>
  <si>
    <t>Source: Icelandic Tourist Board. Departure Statistics.</t>
  </si>
  <si>
    <r>
      <t>*-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>: Norway, Denmark, Sweden, Finland, -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>: UK, Ireland, -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>: Austria, Belgium, France, Netherlands, Switzerland, Germany, -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>: Italy, Spain, -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>: Estonia/Latvia/Lithauen, Poland, Russia, -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>: USA, Canada, -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>: Hong Kong, India, Israel, Japan, China, Singapore, South-Korea, Taiwan,  -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</si>
  <si>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t>* 72,6% from mainland China, 15,8% from Taiwan and  11,6% Hong Kong.</t>
  </si>
  <si>
    <t>Other nationalities (24,9% of total)</t>
  </si>
  <si>
    <t>VISITORS TO ICELAND THROUGH KEFLAVIK AIRPORT</t>
  </si>
  <si>
    <t>January by nationality</t>
  </si>
  <si>
    <t>Source: Icelandic Tourist Board/Isavia. Departure Statistics.</t>
  </si>
  <si>
    <t>January by market area*</t>
  </si>
  <si>
    <t>* 79,8% from mainland China, 11,6% from Taiwa and 8,6% Hong Kong.</t>
  </si>
  <si>
    <t>Other nationalities (18.6% of total)</t>
  </si>
  <si>
    <t>*36.1% from mainland China, 31.3% from Taiwan and 32.5% Hong Kong.</t>
  </si>
  <si>
    <t>March by market area*</t>
  </si>
  <si>
    <t>January - March by market area*</t>
  </si>
  <si>
    <t>March by nationality</t>
  </si>
  <si>
    <t>January-March by nationality</t>
  </si>
  <si>
    <t>Other nationalities (23.8 of total)</t>
  </si>
  <si>
    <t>* 68.7% from mainland China, 17.5% from Taiwan and  13.8% Hong Kong.</t>
  </si>
  <si>
    <t>Foreign visitors</t>
  </si>
  <si>
    <t>Total number of foreign visitors</t>
  </si>
  <si>
    <t xml:space="preserve">April </t>
  </si>
  <si>
    <t xml:space="preserve">January-April </t>
  </si>
  <si>
    <t>Icelanders/departures</t>
  </si>
  <si>
    <t>VISITORS THROUGH KEFLAVIK AIRPORT</t>
  </si>
  <si>
    <t>Total no. of Icelanders/departures</t>
  </si>
  <si>
    <t>May</t>
  </si>
  <si>
    <t>January-May</t>
  </si>
  <si>
    <t xml:space="preserve">  Suður-Kórea</t>
  </si>
  <si>
    <t>June by nationality</t>
  </si>
  <si>
    <t>January - June</t>
  </si>
  <si>
    <t>June by market area</t>
  </si>
  <si>
    <t>January - June by market area*</t>
  </si>
  <si>
    <t>January - July by market area*</t>
  </si>
  <si>
    <t>July by market area</t>
  </si>
  <si>
    <t>July by nationality</t>
  </si>
  <si>
    <t xml:space="preserve">No. </t>
  </si>
  <si>
    <t>No</t>
  </si>
  <si>
    <t xml:space="preserve">  Belgum</t>
  </si>
  <si>
    <t xml:space="preserve">  China</t>
  </si>
  <si>
    <t>Other nationalities (12.5% of total)</t>
  </si>
  <si>
    <t>Other nationalities (24,6% of total)</t>
  </si>
  <si>
    <t>Top 10 countries June 2020 (87.4% of total)</t>
  </si>
  <si>
    <t>Top 10 countries Jan. 2020 (76% of total)</t>
  </si>
  <si>
    <t>Top 10 countries Feb. 2020 (75,1% of total)</t>
  </si>
  <si>
    <t>Top 10 countries Jan-Feb 2020 (74,8% of total)</t>
  </si>
  <si>
    <t>Top 10 countries March 2020 (81.4% of total)</t>
  </si>
  <si>
    <t>Top 10 countries Jan-March 2020 (76.2% of total)</t>
  </si>
  <si>
    <t>Other nationalities (25,7% of total)</t>
  </si>
  <si>
    <t>Top 10 countries Jan-Jun 2020 (76,2% of total)</t>
  </si>
  <si>
    <t>January - July by nationality</t>
  </si>
  <si>
    <t>Top 10 countries July 2020 (80% of total)</t>
  </si>
  <si>
    <t>Top 10 countries Jan-Jul 2020 (74,3% of total)</t>
  </si>
  <si>
    <t>Other nationalities (20% of total)</t>
  </si>
  <si>
    <t>August by nationality</t>
  </si>
  <si>
    <t>January - August by nationality</t>
  </si>
  <si>
    <t>August by market area</t>
  </si>
  <si>
    <t>January - August by market area*</t>
  </si>
  <si>
    <t>Top 10 countries August 2020 (83.3% of total)</t>
  </si>
  <si>
    <t>Other nationalities (16.7% of total)</t>
  </si>
  <si>
    <t>Other nationalities (26% of total)</t>
  </si>
  <si>
    <t>Top 10 countries Jan-Jul 2020 (74% of total)</t>
  </si>
  <si>
    <t xml:space="preserve">  Austraia/New-Zealand</t>
  </si>
  <si>
    <t>BROTTFARIR UM FLUGSTÖÐ LEIFS EIRÍKSSONAR</t>
  </si>
  <si>
    <t xml:space="preserve">Total number of visitors </t>
  </si>
  <si>
    <t>January - September by nationality</t>
  </si>
  <si>
    <t>September by nationality</t>
  </si>
  <si>
    <t>September by market area</t>
  </si>
  <si>
    <t>January - September by market area*</t>
  </si>
  <si>
    <r>
      <t xml:space="preserve">  China</t>
    </r>
    <r>
      <rPr>
        <sz val="11"/>
        <color theme="1"/>
        <rFont val="Calibri"/>
        <family val="2"/>
      </rPr>
      <t>¹</t>
    </r>
  </si>
  <si>
    <t>Top 10 countries September 2020 (72.2% of total)</t>
  </si>
  <si>
    <t>Other nationalities September 2020 (27.8% of total)</t>
  </si>
  <si>
    <t>Top 10 countries January-September 2020 (74.2% of total)</t>
  </si>
  <si>
    <t>Other nationalities January-September 2020 (25.8%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</si>
</sst>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1"/>
      </right>
      <top/>
      <bottom style="medium">
        <color theme="8" tint="-0.499984740745262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 style="medium">
        <color theme="8" tint="-0.499984740745262"/>
      </top>
      <bottom/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6" xfId="0" applyBorder="1"/>
    <xf numFmtId="0" fontId="0" fillId="3" borderId="0" xfId="0" applyFill="1"/>
    <xf numFmtId="3" fontId="0" fillId="3" borderId="0" xfId="0" applyNumberFormat="1" applyFill="1" applyBorder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 applyBorder="1"/>
    <xf numFmtId="3" fontId="0" fillId="0" borderId="5" xfId="0" applyNumberFormat="1" applyBorder="1"/>
    <xf numFmtId="164" fontId="0" fillId="0" borderId="0" xfId="0" applyNumberFormat="1"/>
    <xf numFmtId="0" fontId="0" fillId="3" borderId="0" xfId="0" applyFont="1" applyFill="1"/>
    <xf numFmtId="3" fontId="0" fillId="3" borderId="0" xfId="0" applyNumberFormat="1" applyFont="1" applyFill="1" applyBorder="1"/>
    <xf numFmtId="3" fontId="0" fillId="3" borderId="5" xfId="0" applyNumberFormat="1" applyFont="1" applyFill="1" applyBorder="1"/>
    <xf numFmtId="3" fontId="0" fillId="3" borderId="0" xfId="0" applyNumberFormat="1" applyFill="1"/>
    <xf numFmtId="0" fontId="0" fillId="0" borderId="0" xfId="0" applyFont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/>
    <xf numFmtId="0" fontId="0" fillId="3" borderId="8" xfId="0" applyFont="1" applyFill="1" applyBorder="1"/>
    <xf numFmtId="3" fontId="0" fillId="3" borderId="8" xfId="0" applyNumberFormat="1" applyFont="1" applyFill="1" applyBorder="1"/>
    <xf numFmtId="3" fontId="0" fillId="3" borderId="9" xfId="0" applyNumberFormat="1" applyFont="1" applyFill="1" applyBorder="1"/>
    <xf numFmtId="3" fontId="0" fillId="3" borderId="8" xfId="0" applyNumberFormat="1" applyFill="1" applyBorder="1"/>
    <xf numFmtId="164" fontId="0" fillId="3" borderId="8" xfId="0" applyNumberFormat="1" applyFill="1" applyBorder="1"/>
    <xf numFmtId="3" fontId="0" fillId="0" borderId="0" xfId="0" applyNumberFormat="1" applyFont="1"/>
    <xf numFmtId="0" fontId="0" fillId="3" borderId="8" xfId="0" applyFill="1" applyBorder="1"/>
    <xf numFmtId="3" fontId="1" fillId="0" borderId="0" xfId="0" applyNumberFormat="1" applyFont="1"/>
    <xf numFmtId="3" fontId="1" fillId="0" borderId="0" xfId="0" applyNumberFormat="1" applyFont="1" applyBorder="1"/>
    <xf numFmtId="164" fontId="1" fillId="0" borderId="0" xfId="0" applyNumberFormat="1" applyFont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164" fontId="0" fillId="0" borderId="10" xfId="0" applyNumberFormat="1" applyBorder="1"/>
    <xf numFmtId="3" fontId="0" fillId="4" borderId="0" xfId="0" applyNumberFormat="1" applyFill="1"/>
    <xf numFmtId="164" fontId="0" fillId="4" borderId="0" xfId="0" applyNumberFormat="1" applyFill="1"/>
    <xf numFmtId="0" fontId="3" fillId="0" borderId="0" xfId="0" applyFont="1"/>
    <xf numFmtId="0" fontId="0" fillId="3" borderId="0" xfId="0" applyFont="1" applyFill="1" applyBorder="1"/>
    <xf numFmtId="164" fontId="0" fillId="3" borderId="0" xfId="0" applyNumberFormat="1" applyFill="1" applyBorder="1"/>
    <xf numFmtId="0" fontId="4" fillId="0" borderId="0" xfId="0" applyFont="1"/>
    <xf numFmtId="0" fontId="6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3" fontId="9" fillId="3" borderId="0" xfId="0" applyNumberFormat="1" applyFont="1" applyFill="1"/>
    <xf numFmtId="0" fontId="0" fillId="0" borderId="10" xfId="0" applyBorder="1" applyAlignment="1">
      <alignment horizontal="left"/>
    </xf>
    <xf numFmtId="0" fontId="0" fillId="0" borderId="0" xfId="0"/>
    <xf numFmtId="3" fontId="0" fillId="3" borderId="9" xfId="0" applyNumberFormat="1" applyFill="1" applyBorder="1"/>
    <xf numFmtId="41" fontId="0" fillId="3" borderId="5" xfId="0" applyNumberFormat="1" applyFill="1" applyBorder="1"/>
    <xf numFmtId="0" fontId="7" fillId="0" borderId="14" xfId="0" applyFont="1" applyBorder="1"/>
    <xf numFmtId="0" fontId="7" fillId="0" borderId="15" xfId="0" applyFont="1" applyBorder="1"/>
    <xf numFmtId="0" fontId="0" fillId="0" borderId="7" xfId="0" applyBorder="1"/>
    <xf numFmtId="0" fontId="7" fillId="0" borderId="0" xfId="0" applyFont="1"/>
    <xf numFmtId="0" fontId="7" fillId="0" borderId="5" xfId="0" applyFont="1" applyBorder="1"/>
    <xf numFmtId="3" fontId="1" fillId="2" borderId="16" xfId="0" applyNumberFormat="1" applyFont="1" applyFill="1" applyBorder="1"/>
    <xf numFmtId="0" fontId="0" fillId="0" borderId="5" xfId="0" applyBorder="1"/>
    <xf numFmtId="3" fontId="9" fillId="0" borderId="0" xfId="0" applyNumberFormat="1" applyFont="1"/>
    <xf numFmtId="3" fontId="9" fillId="0" borderId="5" xfId="0" applyNumberFormat="1" applyFont="1" applyBorder="1"/>
    <xf numFmtId="3" fontId="9" fillId="3" borderId="8" xfId="0" applyNumberFormat="1" applyFont="1" applyFill="1" applyBorder="1"/>
    <xf numFmtId="3" fontId="9" fillId="3" borderId="9" xfId="0" applyNumberFormat="1" applyFont="1" applyFill="1" applyBorder="1"/>
    <xf numFmtId="0" fontId="7" fillId="0" borderId="0" xfId="0" applyFont="1"/>
    <xf numFmtId="0" fontId="0" fillId="0" borderId="0" xfId="0"/>
    <xf numFmtId="0" fontId="3" fillId="0" borderId="0" xfId="0" applyFont="1" applyAlignment="1">
      <alignment wrapText="1"/>
    </xf>
    <xf numFmtId="0" fontId="0" fillId="0" borderId="1" xfId="0" applyBorder="1" applyAlignment="1"/>
    <xf numFmtId="0" fontId="0" fillId="0" borderId="3" xfId="0" applyBorder="1" applyAlignment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4" xfId="0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/>
    <xf numFmtId="0" fontId="0" fillId="0" borderId="7" xfId="0" applyBorder="1" applyAlignment="1"/>
    <xf numFmtId="0" fontId="0" fillId="0" borderId="0" xfId="0" applyAlignment="1"/>
    <xf numFmtId="0" fontId="3" fillId="0" borderId="0" xfId="0" applyFont="1" applyAlignment="1"/>
    <xf numFmtId="0" fontId="0" fillId="0" borderId="4" xfId="0" applyBorder="1"/>
    <xf numFmtId="0" fontId="7" fillId="0" borderId="0" xfId="0" applyFont="1"/>
    <xf numFmtId="0" fontId="7" fillId="0" borderId="5" xfId="0" applyFont="1" applyBorder="1"/>
    <xf numFmtId="0" fontId="0" fillId="0" borderId="7" xfId="0" applyBorder="1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center"/>
    </xf>
    <xf numFmtId="3" fontId="7" fillId="0" borderId="14" xfId="0" applyNumberFormat="1" applyFont="1" applyBorder="1"/>
    <xf numFmtId="3" fontId="7" fillId="0" borderId="0" xfId="0" applyNumberFormat="1" applyFont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D5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2CFF7D34-1C39-4AC3-82EA-B4C900719ED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" name="AutoShape 27" descr="http://nationality.ferdamalastofa.is/images/flags/SG.jpg">
          <a:extLst>
            <a:ext uri="{FF2B5EF4-FFF2-40B4-BE49-F238E27FC236}">
              <a16:creationId xmlns:a16="http://schemas.microsoft.com/office/drawing/2014/main" id="{CC1CB8A3-7693-4177-8240-16EF11573C1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" name="AutoShape 28" descr="http://nationality.ferdamalastofa.is/images/flags/TW.jpg">
          <a:extLst>
            <a:ext uri="{FF2B5EF4-FFF2-40B4-BE49-F238E27FC236}">
              <a16:creationId xmlns:a16="http://schemas.microsoft.com/office/drawing/2014/main" id="{8D5287D1-BFEA-40F1-937E-955C09D8784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24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5" name="AutoShape 30" descr="http://nationality.ferdamalastofa.is/images/flags/.jpg">
          <a:extLst>
            <a:ext uri="{FF2B5EF4-FFF2-40B4-BE49-F238E27FC236}">
              <a16:creationId xmlns:a16="http://schemas.microsoft.com/office/drawing/2014/main" id="{CF362D5D-31F9-4290-B6D8-2866D6496FE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6" name="AutoShape 58" descr="http://nationality.ferdamalastofa.is/images/flags/SG.jpg">
          <a:extLst>
            <a:ext uri="{FF2B5EF4-FFF2-40B4-BE49-F238E27FC236}">
              <a16:creationId xmlns:a16="http://schemas.microsoft.com/office/drawing/2014/main" id="{3F21995C-997C-4B03-A2FD-B961CCBD7D4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24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7" name="AutoShape 59" descr="http://nationality.ferdamalastofa.is/images/flags/TW.jpg">
          <a:extLst>
            <a:ext uri="{FF2B5EF4-FFF2-40B4-BE49-F238E27FC236}">
              <a16:creationId xmlns:a16="http://schemas.microsoft.com/office/drawing/2014/main" id="{83059771-C68E-44C0-9A76-11C279EB9D8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8" name="AutoShape 27" descr="http://nationality.ferdamalastofa.is/images/flags/SG.jpg">
          <a:extLst>
            <a:ext uri="{FF2B5EF4-FFF2-40B4-BE49-F238E27FC236}">
              <a16:creationId xmlns:a16="http://schemas.microsoft.com/office/drawing/2014/main" id="{CE4DCFE1-1F14-40DC-B45B-A46CECD0F9B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9" name="AutoShape 28" descr="http://nationality.ferdamalastofa.is/images/flags/TW.jpg">
          <a:extLst>
            <a:ext uri="{FF2B5EF4-FFF2-40B4-BE49-F238E27FC236}">
              <a16:creationId xmlns:a16="http://schemas.microsoft.com/office/drawing/2014/main" id="{9A07595A-E015-40C6-90BA-67333FCB3601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10" name="AutoShape 57" descr="http://nationality.ferdamalastofa.is/images/flags/SG.jpg">
          <a:extLst>
            <a:ext uri="{FF2B5EF4-FFF2-40B4-BE49-F238E27FC236}">
              <a16:creationId xmlns:a16="http://schemas.microsoft.com/office/drawing/2014/main" id="{4445525C-B67C-4F1C-A277-A2E24B1BAA2F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11" name="AutoShape 58" descr="http://nationality.ferdamalastofa.is/images/flags/TW.jpg">
          <a:extLst>
            <a:ext uri="{FF2B5EF4-FFF2-40B4-BE49-F238E27FC236}">
              <a16:creationId xmlns:a16="http://schemas.microsoft.com/office/drawing/2014/main" id="{13A3864A-55FB-4048-AC8F-5C134F83C81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171450</xdr:colOff>
      <xdr:row>24</xdr:row>
      <xdr:rowOff>123825</xdr:rowOff>
    </xdr:to>
    <xdr:sp macro="" textlink="">
      <xdr:nvSpPr>
        <xdr:cNvPr id="12" name="AutoShape 60" descr="http://nationality.ferdamalastofa.is/images/flags/.jpg">
          <a:extLst>
            <a:ext uri="{FF2B5EF4-FFF2-40B4-BE49-F238E27FC236}">
              <a16:creationId xmlns:a16="http://schemas.microsoft.com/office/drawing/2014/main" id="{7E8F4FCA-C21E-45F9-8897-81C3842DC9B2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EFEFD572-E8B0-4D34-9878-8BBBA20397B8}"/>
            </a:ext>
          </a:extLst>
        </xdr:cNvPr>
        <xdr:cNvSpPr>
          <a:spLocks noChangeAspect="1" noChangeArrowheads="1"/>
        </xdr:cNvSpPr>
      </xdr:nvSpPr>
      <xdr:spPr bwMode="auto">
        <a:xfrm>
          <a:off x="9248775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F2028230-C9E6-446C-AB9B-89A45EE9435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6E34671E-22CA-47AB-8F2E-DDC740B9715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88E60B1E-58CE-4594-8BCC-7606B996AEB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24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177F8B47-4307-4BC4-BBD7-854B4C2678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770D4973-ABC7-4ACF-9377-16B60E9153B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19" name="AutoShape 9">
          <a:extLst>
            <a:ext uri="{FF2B5EF4-FFF2-40B4-BE49-F238E27FC236}">
              <a16:creationId xmlns:a16="http://schemas.microsoft.com/office/drawing/2014/main" id="{A0958B16-D43C-4AD5-9889-35449CA07B8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20" name="AutoShape 9">
          <a:extLst>
            <a:ext uri="{FF2B5EF4-FFF2-40B4-BE49-F238E27FC236}">
              <a16:creationId xmlns:a16="http://schemas.microsoft.com/office/drawing/2014/main" id="{AA4C8294-A2F4-4850-B7ED-45A84D196DB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21" name="AutoShape 9">
          <a:extLst>
            <a:ext uri="{FF2B5EF4-FFF2-40B4-BE49-F238E27FC236}">
              <a16:creationId xmlns:a16="http://schemas.microsoft.com/office/drawing/2014/main" id="{E700DDD4-BB9E-45D8-AF2F-5A32A2D865E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22" name="AutoShape 9">
          <a:extLst>
            <a:ext uri="{FF2B5EF4-FFF2-40B4-BE49-F238E27FC236}">
              <a16:creationId xmlns:a16="http://schemas.microsoft.com/office/drawing/2014/main" id="{5A3861AF-5EC5-41B5-A068-3B7FCD316DC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24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23" name="AutoShape 9">
          <a:extLst>
            <a:ext uri="{FF2B5EF4-FFF2-40B4-BE49-F238E27FC236}">
              <a16:creationId xmlns:a16="http://schemas.microsoft.com/office/drawing/2014/main" id="{F428DA87-7A60-4099-A1C4-C4A1EEF1221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43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24" name="AutoShape 9">
          <a:extLst>
            <a:ext uri="{FF2B5EF4-FFF2-40B4-BE49-F238E27FC236}">
              <a16:creationId xmlns:a16="http://schemas.microsoft.com/office/drawing/2014/main" id="{A2F1FFFD-D3BA-457F-BE49-8B42930FB97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25" name="AutoShape 9">
          <a:extLst>
            <a:ext uri="{FF2B5EF4-FFF2-40B4-BE49-F238E27FC236}">
              <a16:creationId xmlns:a16="http://schemas.microsoft.com/office/drawing/2014/main" id="{5358B26A-55D7-4EF7-BC5D-0DA48DE9FD7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533400</xdr:colOff>
      <xdr:row>15</xdr:row>
      <xdr:rowOff>135467</xdr:rowOff>
    </xdr:from>
    <xdr:ext cx="76200" cy="55033"/>
    <xdr:sp macro="" textlink="">
      <xdr:nvSpPr>
        <xdr:cNvPr id="28" name="AutoShape 1" descr="http://nationality.ferdamalastofa.is/images/flags/AT.jpg">
          <a:extLst>
            <a:ext uri="{FF2B5EF4-FFF2-40B4-BE49-F238E27FC236}">
              <a16:creationId xmlns:a16="http://schemas.microsoft.com/office/drawing/2014/main" id="{3F193EA6-0793-4FE4-8045-3303974CDE68}"/>
            </a:ext>
          </a:extLst>
        </xdr:cNvPr>
        <xdr:cNvSpPr>
          <a:spLocks noChangeAspect="1" noChangeArrowheads="1"/>
        </xdr:cNvSpPr>
      </xdr:nvSpPr>
      <xdr:spPr bwMode="auto">
        <a:xfrm flipH="1" flipV="1">
          <a:off x="9391650" y="3021542"/>
          <a:ext cx="76200" cy="55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28575</xdr:rowOff>
    </xdr:from>
    <xdr:ext cx="171450" cy="123825"/>
    <xdr:sp macro="" textlink="">
      <xdr:nvSpPr>
        <xdr:cNvPr id="30" name="AutoShape 31" descr="http://nationality.ferdamalastofa.is/images/flags/AT.jpg">
          <a:extLst>
            <a:ext uri="{FF2B5EF4-FFF2-40B4-BE49-F238E27FC236}">
              <a16:creationId xmlns:a16="http://schemas.microsoft.com/office/drawing/2014/main" id="{53C5603C-06BE-46E3-9CCD-A3EC0B54756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291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31" name="AutoShape 9">
          <a:extLst>
            <a:ext uri="{FF2B5EF4-FFF2-40B4-BE49-F238E27FC236}">
              <a16:creationId xmlns:a16="http://schemas.microsoft.com/office/drawing/2014/main" id="{C2CC54BC-7096-47DA-B632-0CA15195F67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32" name="AutoShape 27" descr="http://nationality.ferdamalastofa.is/images/flags/SG.jpg">
          <a:extLst>
            <a:ext uri="{FF2B5EF4-FFF2-40B4-BE49-F238E27FC236}">
              <a16:creationId xmlns:a16="http://schemas.microsoft.com/office/drawing/2014/main" id="{E8AA5B16-6B6C-41CE-8900-1AC9558F74B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33" name="AutoShape 28" descr="http://nationality.ferdamalastofa.is/images/flags/TW.jpg">
          <a:extLst>
            <a:ext uri="{FF2B5EF4-FFF2-40B4-BE49-F238E27FC236}">
              <a16:creationId xmlns:a16="http://schemas.microsoft.com/office/drawing/2014/main" id="{DE3A95F2-03D0-42D2-9D5B-30F18841710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34" name="AutoShape 30" descr="http://nationality.ferdamalastofa.is/images/flags/.jpg">
          <a:extLst>
            <a:ext uri="{FF2B5EF4-FFF2-40B4-BE49-F238E27FC236}">
              <a16:creationId xmlns:a16="http://schemas.microsoft.com/office/drawing/2014/main" id="{D739832F-E1E9-4D74-9F23-1F03B9DC55C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35" name="AutoShape 58" descr="http://nationality.ferdamalastofa.is/images/flags/SG.jpg">
          <a:extLst>
            <a:ext uri="{FF2B5EF4-FFF2-40B4-BE49-F238E27FC236}">
              <a16:creationId xmlns:a16="http://schemas.microsoft.com/office/drawing/2014/main" id="{023E6AC9-69BD-468A-9083-8F00E9B985D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36" name="AutoShape 59" descr="http://nationality.ferdamalastofa.is/images/flags/TW.jpg">
          <a:extLst>
            <a:ext uri="{FF2B5EF4-FFF2-40B4-BE49-F238E27FC236}">
              <a16:creationId xmlns:a16="http://schemas.microsoft.com/office/drawing/2014/main" id="{49411E69-493D-4C12-BCAD-E29CC5FE5540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37" name="AutoShape 27" descr="http://nationality.ferdamalastofa.is/images/flags/SG.jpg">
          <a:extLst>
            <a:ext uri="{FF2B5EF4-FFF2-40B4-BE49-F238E27FC236}">
              <a16:creationId xmlns:a16="http://schemas.microsoft.com/office/drawing/2014/main" id="{5F21E5EB-125A-4EC4-93A5-C8FA2392672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38" name="AutoShape 28" descr="http://nationality.ferdamalastofa.is/images/flags/TW.jpg">
          <a:extLst>
            <a:ext uri="{FF2B5EF4-FFF2-40B4-BE49-F238E27FC236}">
              <a16:creationId xmlns:a16="http://schemas.microsoft.com/office/drawing/2014/main" id="{3590E9FB-FCCD-408A-92A0-35247D9D805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39" name="AutoShape 57" descr="http://nationality.ferdamalastofa.is/images/flags/SG.jpg">
          <a:extLst>
            <a:ext uri="{FF2B5EF4-FFF2-40B4-BE49-F238E27FC236}">
              <a16:creationId xmlns:a16="http://schemas.microsoft.com/office/drawing/2014/main" id="{1195D0A4-CDA9-4765-A2E8-8F8BBB59DC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0" name="AutoShape 58" descr="http://nationality.ferdamalastofa.is/images/flags/TW.jpg">
          <a:extLst>
            <a:ext uri="{FF2B5EF4-FFF2-40B4-BE49-F238E27FC236}">
              <a16:creationId xmlns:a16="http://schemas.microsoft.com/office/drawing/2014/main" id="{C8296054-4B46-45B7-BF24-6140FE9A07D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41" name="AutoShape 60" descr="http://nationality.ferdamalastofa.is/images/flags/.jpg">
          <a:extLst>
            <a:ext uri="{FF2B5EF4-FFF2-40B4-BE49-F238E27FC236}">
              <a16:creationId xmlns:a16="http://schemas.microsoft.com/office/drawing/2014/main" id="{41C4101E-D71E-4347-9208-9A68027BC02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2" name="AutoShape 9">
          <a:extLst>
            <a:ext uri="{FF2B5EF4-FFF2-40B4-BE49-F238E27FC236}">
              <a16:creationId xmlns:a16="http://schemas.microsoft.com/office/drawing/2014/main" id="{6E187777-A236-475A-9D55-E863D52CEEA9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81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3" name="AutoShape 9">
          <a:extLst>
            <a:ext uri="{FF2B5EF4-FFF2-40B4-BE49-F238E27FC236}">
              <a16:creationId xmlns:a16="http://schemas.microsoft.com/office/drawing/2014/main" id="{E2965F57-6C6D-4F2D-9123-48D9CFC21F3C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4" name="AutoShape 9">
          <a:extLst>
            <a:ext uri="{FF2B5EF4-FFF2-40B4-BE49-F238E27FC236}">
              <a16:creationId xmlns:a16="http://schemas.microsoft.com/office/drawing/2014/main" id="{D97B3213-8C1D-42CB-8038-9C109AADD35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5" name="AutoShape 9">
          <a:extLst>
            <a:ext uri="{FF2B5EF4-FFF2-40B4-BE49-F238E27FC236}">
              <a16:creationId xmlns:a16="http://schemas.microsoft.com/office/drawing/2014/main" id="{EEDA22DB-6891-4D07-AF74-40B87F97C4F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778285F5-66A0-427D-8FDB-7F93815BF24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47" name="AutoShape 9">
          <a:extLst>
            <a:ext uri="{FF2B5EF4-FFF2-40B4-BE49-F238E27FC236}">
              <a16:creationId xmlns:a16="http://schemas.microsoft.com/office/drawing/2014/main" id="{2D47D971-EB25-483A-AF83-717D846E5963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48" name="AutoShape 9">
          <a:extLst>
            <a:ext uri="{FF2B5EF4-FFF2-40B4-BE49-F238E27FC236}">
              <a16:creationId xmlns:a16="http://schemas.microsoft.com/office/drawing/2014/main" id="{F318C901-6384-4A62-895D-DF53E0BDDB3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49" name="AutoShape 9">
          <a:extLst>
            <a:ext uri="{FF2B5EF4-FFF2-40B4-BE49-F238E27FC236}">
              <a16:creationId xmlns:a16="http://schemas.microsoft.com/office/drawing/2014/main" id="{C6E1BC1A-1D51-4F4D-A2F7-84CCB2078A74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71450" cy="123825"/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FE19C984-5A4D-40A9-B5E3-E95D2EB5F1D5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39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51" name="AutoShape 9">
          <a:extLst>
            <a:ext uri="{FF2B5EF4-FFF2-40B4-BE49-F238E27FC236}">
              <a16:creationId xmlns:a16="http://schemas.microsoft.com/office/drawing/2014/main" id="{8A7D65A6-ED5C-4A16-A90C-C5CC27853AB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" name="AutoShape 9">
          <a:extLst>
            <a:ext uri="{FF2B5EF4-FFF2-40B4-BE49-F238E27FC236}">
              <a16:creationId xmlns:a16="http://schemas.microsoft.com/office/drawing/2014/main" id="{FAF6C8F0-17D2-479C-9FFF-AFCA6387FBA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171450" cy="123825"/>
    <xdr:sp macro="" textlink="">
      <xdr:nvSpPr>
        <xdr:cNvPr id="53" name="AutoShape 9">
          <a:extLst>
            <a:ext uri="{FF2B5EF4-FFF2-40B4-BE49-F238E27FC236}">
              <a16:creationId xmlns:a16="http://schemas.microsoft.com/office/drawing/2014/main" id="{CA04E176-123D-432C-9298-F7A9D1F229DA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15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71450" cy="123825"/>
    <xdr:sp macro="" textlink="">
      <xdr:nvSpPr>
        <xdr:cNvPr id="54" name="AutoShape 9">
          <a:extLst>
            <a:ext uri="{FF2B5EF4-FFF2-40B4-BE49-F238E27FC236}">
              <a16:creationId xmlns:a16="http://schemas.microsoft.com/office/drawing/2014/main" id="{474ACD29-F454-43E9-8D5E-026020991F8D}"/>
            </a:ext>
          </a:extLst>
        </xdr:cNvPr>
        <xdr:cNvSpPr>
          <a:spLocks noChangeAspect="1" noChangeArrowheads="1"/>
        </xdr:cNvSpPr>
      </xdr:nvSpPr>
      <xdr:spPr bwMode="auto">
        <a:xfrm>
          <a:off x="9248775" y="6353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304800</xdr:rowOff>
    </xdr:from>
    <xdr:ext cx="171450" cy="123825"/>
    <xdr:sp macro="" textlink="">
      <xdr:nvSpPr>
        <xdr:cNvPr id="55" name="AutoShape 9">
          <a:extLst>
            <a:ext uri="{FF2B5EF4-FFF2-40B4-BE49-F238E27FC236}">
              <a16:creationId xmlns:a16="http://schemas.microsoft.com/office/drawing/2014/main" id="{89AA1AE9-21E8-4332-B3C6-F2318A41C48B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62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AD324C8D-3B43-422D-8C66-C084193389F7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58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57" name="AutoShape 1" descr="http://nationality.ferdamalastofa.is/images/flags/AT.jpg">
          <a:extLst>
            <a:ext uri="{FF2B5EF4-FFF2-40B4-BE49-F238E27FC236}">
              <a16:creationId xmlns:a16="http://schemas.microsoft.com/office/drawing/2014/main" id="{8CA0D18E-32E6-4CB9-B216-6EA0697DE5FE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58" name="AutoShape 31" descr="http://nationality.ferdamalastofa.is/images/flags/AT.jpg">
          <a:extLst>
            <a:ext uri="{FF2B5EF4-FFF2-40B4-BE49-F238E27FC236}">
              <a16:creationId xmlns:a16="http://schemas.microsoft.com/office/drawing/2014/main" id="{24DC0644-F1B8-4005-9E2F-7179D8E18896}"/>
            </a:ext>
          </a:extLst>
        </xdr:cNvPr>
        <xdr:cNvSpPr>
          <a:spLocks noChangeAspect="1" noChangeArrowheads="1"/>
        </xdr:cNvSpPr>
      </xdr:nvSpPr>
      <xdr:spPr bwMode="auto">
        <a:xfrm>
          <a:off x="9248775" y="404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jan&#250;ar-j&#250;l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í"/>
      <sheetName val="Jún"/>
      <sheetName val="Júl"/>
    </sheetNames>
    <sheetDataSet>
      <sheetData sheetId="0"/>
      <sheetData sheetId="1"/>
      <sheetData sheetId="2"/>
      <sheetData sheetId="3"/>
      <sheetData sheetId="4">
        <row r="6">
          <cell r="I6">
            <v>242323</v>
          </cell>
          <cell r="J6">
            <v>89430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5"/>
  <sheetViews>
    <sheetView workbookViewId="0">
      <selection activeCell="L27" sqref="L27:L28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57</v>
      </c>
    </row>
    <row r="2" spans="2:6" ht="15.75" thickBot="1" x14ac:dyDescent="0.3">
      <c r="B2" s="2" t="s">
        <v>58</v>
      </c>
    </row>
    <row r="3" spans="2:6" ht="15.75" thickTop="1" x14ac:dyDescent="0.25">
      <c r="B3" s="68"/>
      <c r="C3" s="70" t="s">
        <v>0</v>
      </c>
      <c r="D3" s="71" t="s">
        <v>1</v>
      </c>
      <c r="E3" s="73" t="s">
        <v>8</v>
      </c>
      <c r="F3" s="74"/>
    </row>
    <row r="4" spans="2:6" ht="15.75" thickBot="1" x14ac:dyDescent="0.3">
      <c r="B4" s="69"/>
      <c r="C4" s="69"/>
      <c r="D4" s="72"/>
      <c r="E4" s="3" t="s">
        <v>2</v>
      </c>
      <c r="F4" s="3" t="s">
        <v>3</v>
      </c>
    </row>
    <row r="5" spans="2:6" x14ac:dyDescent="0.25">
      <c r="B5" s="4" t="s">
        <v>7</v>
      </c>
      <c r="C5" s="5">
        <v>139055</v>
      </c>
      <c r="D5" s="6">
        <v>120918</v>
      </c>
      <c r="E5" s="7">
        <f>D5-C5</f>
        <v>-18137</v>
      </c>
      <c r="F5" s="8">
        <f>(D5/C5)-1</f>
        <v>-0.13043040523533855</v>
      </c>
    </row>
    <row r="6" spans="2:6" x14ac:dyDescent="0.25">
      <c r="B6" s="45" t="s">
        <v>94</v>
      </c>
      <c r="D6" s="9"/>
    </row>
    <row r="7" spans="2:6" x14ac:dyDescent="0.25">
      <c r="B7" s="10" t="s">
        <v>12</v>
      </c>
      <c r="C7" s="11">
        <v>34719</v>
      </c>
      <c r="D7" s="12">
        <v>30466</v>
      </c>
      <c r="E7" s="11">
        <f t="shared" ref="E7:E16" si="0">D7-C7</f>
        <v>-4253</v>
      </c>
      <c r="F7" s="13">
        <f t="shared" ref="F7:F16" si="1">(D7/C7)-1</f>
        <v>-0.12249776779285115</v>
      </c>
    </row>
    <row r="8" spans="2:6" x14ac:dyDescent="0.25">
      <c r="B8" t="s">
        <v>4</v>
      </c>
      <c r="C8" s="14">
        <v>29524</v>
      </c>
      <c r="D8" s="15">
        <v>17887</v>
      </c>
      <c r="E8" s="14">
        <f t="shared" si="0"/>
        <v>-11637</v>
      </c>
      <c r="F8" s="16">
        <f t="shared" si="1"/>
        <v>-0.3941539086844601</v>
      </c>
    </row>
    <row r="9" spans="2:6" x14ac:dyDescent="0.25">
      <c r="B9" s="10" t="s">
        <v>16</v>
      </c>
      <c r="C9" s="11">
        <v>10185</v>
      </c>
      <c r="D9" s="12">
        <v>12804</v>
      </c>
      <c r="E9" s="11">
        <f t="shared" si="0"/>
        <v>2619</v>
      </c>
      <c r="F9" s="13">
        <f t="shared" si="1"/>
        <v>0.25714285714285712</v>
      </c>
    </row>
    <row r="10" spans="2:6" x14ac:dyDescent="0.25">
      <c r="B10" t="s">
        <v>19</v>
      </c>
      <c r="C10" s="14">
        <v>5250</v>
      </c>
      <c r="D10" s="15">
        <v>8372</v>
      </c>
      <c r="E10" s="14">
        <f t="shared" si="0"/>
        <v>3122</v>
      </c>
      <c r="F10" s="16">
        <f t="shared" si="1"/>
        <v>0.59466666666666668</v>
      </c>
    </row>
    <row r="11" spans="2:6" x14ac:dyDescent="0.25">
      <c r="B11" s="10" t="s">
        <v>15</v>
      </c>
      <c r="C11" s="11">
        <v>6641</v>
      </c>
      <c r="D11" s="12">
        <v>6593</v>
      </c>
      <c r="E11" s="11">
        <f t="shared" si="0"/>
        <v>-48</v>
      </c>
      <c r="F11" s="13">
        <f t="shared" si="1"/>
        <v>-7.2278271344676792E-3</v>
      </c>
    </row>
    <row r="12" spans="2:6" x14ac:dyDescent="0.25">
      <c r="B12" t="s">
        <v>14</v>
      </c>
      <c r="C12" s="14">
        <v>5414</v>
      </c>
      <c r="D12" s="15">
        <v>5562</v>
      </c>
      <c r="E12" s="14">
        <f t="shared" si="0"/>
        <v>148</v>
      </c>
      <c r="F12" s="16">
        <f t="shared" si="1"/>
        <v>2.7336534909493837E-2</v>
      </c>
    </row>
    <row r="13" spans="2:6" x14ac:dyDescent="0.25">
      <c r="B13" s="10" t="s">
        <v>5</v>
      </c>
      <c r="C13" s="11">
        <v>2267</v>
      </c>
      <c r="D13" s="12">
        <v>2922</v>
      </c>
      <c r="E13" s="11">
        <f t="shared" si="0"/>
        <v>655</v>
      </c>
      <c r="F13" s="13">
        <f t="shared" si="1"/>
        <v>0.28892809880899861</v>
      </c>
    </row>
    <row r="14" spans="2:6" x14ac:dyDescent="0.25">
      <c r="B14" t="s">
        <v>26</v>
      </c>
      <c r="C14" s="14">
        <v>3596</v>
      </c>
      <c r="D14" s="15">
        <v>2661</v>
      </c>
      <c r="E14" s="14">
        <f t="shared" si="0"/>
        <v>-935</v>
      </c>
      <c r="F14" s="16">
        <f t="shared" si="1"/>
        <v>-0.2600111234705228</v>
      </c>
    </row>
    <row r="15" spans="2:6" x14ac:dyDescent="0.25">
      <c r="B15" s="10" t="s">
        <v>23</v>
      </c>
      <c r="C15" s="11">
        <v>2651</v>
      </c>
      <c r="D15" s="12">
        <v>2626</v>
      </c>
      <c r="E15" s="11">
        <f t="shared" si="0"/>
        <v>-25</v>
      </c>
      <c r="F15" s="13">
        <f t="shared" si="1"/>
        <v>-9.4304036212750075E-3</v>
      </c>
    </row>
    <row r="16" spans="2:6" x14ac:dyDescent="0.25">
      <c r="B16" s="35" t="s">
        <v>18</v>
      </c>
      <c r="C16" s="36">
        <v>2495</v>
      </c>
      <c r="D16" s="37">
        <v>2365</v>
      </c>
      <c r="E16" s="36">
        <f t="shared" si="0"/>
        <v>-130</v>
      </c>
      <c r="F16" s="38">
        <f t="shared" si="1"/>
        <v>-5.2104208416833719E-2</v>
      </c>
    </row>
    <row r="17" spans="2:6" x14ac:dyDescent="0.25">
      <c r="B17" s="75" t="s">
        <v>28</v>
      </c>
      <c r="C17" s="75"/>
      <c r="D17" s="76"/>
      <c r="E17" s="77"/>
      <c r="F17" s="78"/>
    </row>
    <row r="18" spans="2:6" x14ac:dyDescent="0.25">
      <c r="B18" s="17" t="s">
        <v>30</v>
      </c>
      <c r="C18" s="18">
        <v>1652</v>
      </c>
      <c r="D18" s="19">
        <v>2287</v>
      </c>
      <c r="E18" s="20">
        <f t="shared" ref="E18:E34" si="2">D18-C18</f>
        <v>635</v>
      </c>
      <c r="F18" s="13">
        <f t="shared" ref="F18:F26" si="3">(D18/C18)-1</f>
        <v>0.38438256658595638</v>
      </c>
    </row>
    <row r="19" spans="2:6" x14ac:dyDescent="0.25">
      <c r="B19" s="21" t="s">
        <v>21</v>
      </c>
      <c r="C19" s="22">
        <v>3506</v>
      </c>
      <c r="D19" s="23">
        <v>2089</v>
      </c>
      <c r="E19" s="24">
        <f t="shared" si="2"/>
        <v>-1417</v>
      </c>
      <c r="F19" s="16">
        <f t="shared" si="3"/>
        <v>-0.40416428978893326</v>
      </c>
    </row>
    <row r="20" spans="2:6" x14ac:dyDescent="0.25">
      <c r="B20" s="17" t="s">
        <v>24</v>
      </c>
      <c r="C20" s="18">
        <v>2758</v>
      </c>
      <c r="D20" s="19">
        <v>1920</v>
      </c>
      <c r="E20" s="20">
        <f t="shared" si="2"/>
        <v>-838</v>
      </c>
      <c r="F20" s="13">
        <f t="shared" si="3"/>
        <v>-0.3038433647570703</v>
      </c>
    </row>
    <row r="21" spans="2:6" x14ac:dyDescent="0.25">
      <c r="B21" s="21" t="s">
        <v>22</v>
      </c>
      <c r="C21" s="22">
        <v>2879</v>
      </c>
      <c r="D21" s="23">
        <v>1864</v>
      </c>
      <c r="E21" s="24">
        <f t="shared" si="2"/>
        <v>-1015</v>
      </c>
      <c r="F21" s="16">
        <f t="shared" si="3"/>
        <v>-0.35255296978117401</v>
      </c>
    </row>
    <row r="22" spans="2:6" x14ac:dyDescent="0.25">
      <c r="B22" s="17" t="s">
        <v>20</v>
      </c>
      <c r="C22" s="18">
        <v>2413</v>
      </c>
      <c r="D22" s="19">
        <v>1828</v>
      </c>
      <c r="E22" s="20">
        <f t="shared" si="2"/>
        <v>-585</v>
      </c>
      <c r="F22" s="13">
        <f t="shared" si="3"/>
        <v>-0.24243680066307505</v>
      </c>
    </row>
    <row r="23" spans="2:6" x14ac:dyDescent="0.25">
      <c r="B23" s="21" t="s">
        <v>25</v>
      </c>
      <c r="C23" s="22">
        <v>2095</v>
      </c>
      <c r="D23" s="23">
        <v>1638</v>
      </c>
      <c r="E23" s="24">
        <f t="shared" si="2"/>
        <v>-457</v>
      </c>
      <c r="F23" s="16">
        <f t="shared" si="3"/>
        <v>-0.21813842482100243</v>
      </c>
    </row>
    <row r="24" spans="2:6" x14ac:dyDescent="0.25">
      <c r="B24" s="17" t="s">
        <v>29</v>
      </c>
      <c r="C24" s="18">
        <v>1314</v>
      </c>
      <c r="D24" s="19">
        <v>1539</v>
      </c>
      <c r="E24" s="20">
        <f t="shared" si="2"/>
        <v>225</v>
      </c>
      <c r="F24" s="13">
        <f t="shared" si="3"/>
        <v>0.17123287671232879</v>
      </c>
    </row>
    <row r="25" spans="2:6" x14ac:dyDescent="0.25">
      <c r="B25" s="21" t="s">
        <v>31</v>
      </c>
      <c r="C25" s="22">
        <v>2030</v>
      </c>
      <c r="D25" s="23">
        <v>1447</v>
      </c>
      <c r="E25" s="24">
        <f t="shared" si="2"/>
        <v>-583</v>
      </c>
      <c r="F25" s="16">
        <f t="shared" si="3"/>
        <v>-0.28719211822660096</v>
      </c>
    </row>
    <row r="26" spans="2:6" x14ac:dyDescent="0.25">
      <c r="B26" s="42" t="s">
        <v>17</v>
      </c>
      <c r="C26" s="18">
        <v>1620</v>
      </c>
      <c r="D26" s="19">
        <v>1362</v>
      </c>
      <c r="E26" s="11">
        <f t="shared" si="2"/>
        <v>-258</v>
      </c>
      <c r="F26" s="43">
        <f t="shared" si="3"/>
        <v>-0.15925925925925921</v>
      </c>
    </row>
    <row r="27" spans="2:6" x14ac:dyDescent="0.25">
      <c r="B27" s="21" t="s">
        <v>27</v>
      </c>
      <c r="C27" s="22">
        <v>1047</v>
      </c>
      <c r="D27" s="23">
        <v>1200</v>
      </c>
      <c r="E27" s="39">
        <f t="shared" si="2"/>
        <v>153</v>
      </c>
      <c r="F27" s="40">
        <f t="shared" ref="F27" si="4">(D27/C27)-1</f>
        <v>0.14613180515759305</v>
      </c>
    </row>
    <row r="28" spans="2:6" x14ac:dyDescent="0.25">
      <c r="B28" s="17" t="s">
        <v>33</v>
      </c>
      <c r="C28" s="18">
        <v>866</v>
      </c>
      <c r="D28" s="19">
        <v>826</v>
      </c>
      <c r="E28" s="20">
        <f t="shared" si="2"/>
        <v>-40</v>
      </c>
      <c r="F28" s="13">
        <f t="shared" ref="F28:F34" si="5">(D28/C28)-1</f>
        <v>-4.6189376443418029E-2</v>
      </c>
    </row>
    <row r="29" spans="2:6" x14ac:dyDescent="0.25">
      <c r="B29" s="21" t="s">
        <v>32</v>
      </c>
      <c r="C29" s="22">
        <v>486</v>
      </c>
      <c r="D29" s="23">
        <v>664</v>
      </c>
      <c r="E29" s="24">
        <f t="shared" si="2"/>
        <v>178</v>
      </c>
      <c r="F29" s="16">
        <f t="shared" si="5"/>
        <v>0.36625514403292181</v>
      </c>
    </row>
    <row r="30" spans="2:6" x14ac:dyDescent="0.25">
      <c r="B30" s="17" t="s">
        <v>39</v>
      </c>
      <c r="C30" s="18">
        <v>1051</v>
      </c>
      <c r="D30" s="19">
        <v>551</v>
      </c>
      <c r="E30" s="20">
        <f t="shared" si="2"/>
        <v>-500</v>
      </c>
      <c r="F30" s="13">
        <f t="shared" si="5"/>
        <v>-0.47573739295908657</v>
      </c>
    </row>
    <row r="31" spans="2:6" x14ac:dyDescent="0.25">
      <c r="B31" s="21" t="s">
        <v>34</v>
      </c>
      <c r="C31" s="22">
        <v>429</v>
      </c>
      <c r="D31" s="23">
        <v>339</v>
      </c>
      <c r="E31" s="24">
        <f t="shared" si="2"/>
        <v>-90</v>
      </c>
      <c r="F31" s="16">
        <f t="shared" si="5"/>
        <v>-0.20979020979020979</v>
      </c>
    </row>
    <row r="32" spans="2:6" x14ac:dyDescent="0.25">
      <c r="B32" s="17" t="s">
        <v>35</v>
      </c>
      <c r="C32" s="18">
        <v>411</v>
      </c>
      <c r="D32" s="19">
        <v>226</v>
      </c>
      <c r="E32" s="20">
        <f t="shared" si="2"/>
        <v>-185</v>
      </c>
      <c r="F32" s="13">
        <f t="shared" si="5"/>
        <v>-0.45012165450121655</v>
      </c>
    </row>
    <row r="33" spans="2:6" x14ac:dyDescent="0.25">
      <c r="B33" s="21" t="s">
        <v>36</v>
      </c>
      <c r="C33" s="22">
        <v>81</v>
      </c>
      <c r="D33" s="23">
        <v>120</v>
      </c>
      <c r="E33" s="24">
        <f t="shared" si="2"/>
        <v>39</v>
      </c>
      <c r="F33" s="16">
        <f t="shared" si="5"/>
        <v>0.4814814814814814</v>
      </c>
    </row>
    <row r="34" spans="2:6" ht="15.75" thickBot="1" x14ac:dyDescent="0.3">
      <c r="B34" s="25" t="s">
        <v>37</v>
      </c>
      <c r="C34" s="26">
        <v>11675</v>
      </c>
      <c r="D34" s="27">
        <v>8760</v>
      </c>
      <c r="E34" s="28">
        <f t="shared" si="2"/>
        <v>-2915</v>
      </c>
      <c r="F34" s="29">
        <f t="shared" si="5"/>
        <v>-0.24967880085653105</v>
      </c>
    </row>
    <row r="35" spans="2:6" x14ac:dyDescent="0.25">
      <c r="B35" s="41" t="s">
        <v>61</v>
      </c>
    </row>
    <row r="36" spans="2:6" ht="15.75" thickBot="1" x14ac:dyDescent="0.3">
      <c r="B36" s="2" t="s">
        <v>60</v>
      </c>
    </row>
    <row r="37" spans="2:6" ht="15.75" thickTop="1" x14ac:dyDescent="0.25">
      <c r="B37" s="68"/>
      <c r="C37" s="70" t="s">
        <v>0</v>
      </c>
      <c r="D37" s="71" t="s">
        <v>1</v>
      </c>
      <c r="E37" s="73" t="s">
        <v>8</v>
      </c>
      <c r="F37" s="74"/>
    </row>
    <row r="38" spans="2:6" ht="15.75" thickBot="1" x14ac:dyDescent="0.3">
      <c r="B38" s="69"/>
      <c r="C38" s="69"/>
      <c r="D38" s="72"/>
      <c r="E38" s="3" t="s">
        <v>11</v>
      </c>
      <c r="F38" s="3" t="s">
        <v>3</v>
      </c>
    </row>
    <row r="39" spans="2:6" x14ac:dyDescent="0.25">
      <c r="B39" s="4" t="s">
        <v>7</v>
      </c>
      <c r="C39" s="5">
        <v>139055</v>
      </c>
      <c r="D39" s="6">
        <v>120918</v>
      </c>
      <c r="E39" s="7">
        <f>D39-C39</f>
        <v>-18137</v>
      </c>
      <c r="F39" s="8">
        <f>(D39/C39)-1</f>
        <v>-0.13043040523533855</v>
      </c>
    </row>
    <row r="40" spans="2:6" x14ac:dyDescent="0.25">
      <c r="D40" s="9"/>
    </row>
    <row r="41" spans="2:6" x14ac:dyDescent="0.25">
      <c r="B41" s="10" t="s">
        <v>41</v>
      </c>
      <c r="C41" s="20">
        <v>7749</v>
      </c>
      <c r="D41" s="12">
        <v>5831</v>
      </c>
      <c r="E41" s="20">
        <f t="shared" ref="E41:E49" si="6">D41-C41</f>
        <v>-1918</v>
      </c>
      <c r="F41" s="13">
        <f t="shared" ref="F41:F49" si="7">(D41/C41)-1</f>
        <v>-0.2475158084914183</v>
      </c>
    </row>
    <row r="42" spans="2:6" x14ac:dyDescent="0.25">
      <c r="B42" t="s">
        <v>42</v>
      </c>
      <c r="C42" s="24">
        <v>37214</v>
      </c>
      <c r="D42" s="15">
        <v>32831</v>
      </c>
      <c r="E42" s="24">
        <f t="shared" si="6"/>
        <v>-4383</v>
      </c>
      <c r="F42" s="16">
        <f t="shared" si="7"/>
        <v>-0.11777825549524368</v>
      </c>
    </row>
    <row r="43" spans="2:6" x14ac:dyDescent="0.25">
      <c r="B43" s="10" t="s">
        <v>43</v>
      </c>
      <c r="C43" s="20">
        <v>17315</v>
      </c>
      <c r="D43" s="12">
        <v>17386</v>
      </c>
      <c r="E43" s="20">
        <f t="shared" si="6"/>
        <v>71</v>
      </c>
      <c r="F43" s="13">
        <f t="shared" si="7"/>
        <v>4.1004909038406812E-3</v>
      </c>
    </row>
    <row r="44" spans="2:6" x14ac:dyDescent="0.25">
      <c r="B44" t="s">
        <v>46</v>
      </c>
      <c r="C44" s="24">
        <v>5530</v>
      </c>
      <c r="D44" s="15">
        <v>4490</v>
      </c>
      <c r="E44" s="24">
        <f t="shared" si="6"/>
        <v>-1040</v>
      </c>
      <c r="F44" s="16">
        <f t="shared" si="7"/>
        <v>-0.18806509945750449</v>
      </c>
    </row>
    <row r="45" spans="2:6" x14ac:dyDescent="0.25">
      <c r="B45" s="10" t="s">
        <v>47</v>
      </c>
      <c r="C45" s="20">
        <v>7299</v>
      </c>
      <c r="D45" s="12">
        <v>10073</v>
      </c>
      <c r="E45" s="20">
        <f t="shared" si="6"/>
        <v>2774</v>
      </c>
      <c r="F45" s="13">
        <f t="shared" si="7"/>
        <v>0.38005206192629126</v>
      </c>
    </row>
    <row r="46" spans="2:6" x14ac:dyDescent="0.25">
      <c r="B46" t="s">
        <v>48</v>
      </c>
      <c r="C46" s="24">
        <v>33030</v>
      </c>
      <c r="D46" s="15">
        <v>19976</v>
      </c>
      <c r="E46" s="24">
        <f t="shared" si="6"/>
        <v>-13054</v>
      </c>
      <c r="F46" s="16">
        <f t="shared" si="7"/>
        <v>-0.39521646987587045</v>
      </c>
    </row>
    <row r="47" spans="2:6" x14ac:dyDescent="0.25">
      <c r="B47" s="10" t="s">
        <v>44</v>
      </c>
      <c r="C47" s="20">
        <v>15647</v>
      </c>
      <c r="D47" s="12">
        <v>18910</v>
      </c>
      <c r="E47" s="20">
        <f t="shared" si="6"/>
        <v>3263</v>
      </c>
      <c r="F47" s="13">
        <f t="shared" si="7"/>
        <v>0.20853837796382702</v>
      </c>
    </row>
    <row r="48" spans="2:6" x14ac:dyDescent="0.25">
      <c r="B48" t="s">
        <v>49</v>
      </c>
      <c r="C48" s="30">
        <v>3596</v>
      </c>
      <c r="D48" s="23">
        <v>2661</v>
      </c>
      <c r="E48" s="24">
        <f t="shared" si="6"/>
        <v>-935</v>
      </c>
      <c r="F48" s="16">
        <f t="shared" si="7"/>
        <v>-0.2600111234705228</v>
      </c>
    </row>
    <row r="49" spans="2:6" ht="15.75" thickBot="1" x14ac:dyDescent="0.3">
      <c r="B49" s="31" t="s">
        <v>45</v>
      </c>
      <c r="C49" s="26">
        <v>11675</v>
      </c>
      <c r="D49" s="27">
        <v>8760</v>
      </c>
      <c r="E49" s="28">
        <f t="shared" si="6"/>
        <v>-2915</v>
      </c>
      <c r="F49" s="29">
        <f t="shared" si="7"/>
        <v>-0.24967880085653105</v>
      </c>
    </row>
    <row r="50" spans="2:6" x14ac:dyDescent="0.25">
      <c r="C50" s="24"/>
      <c r="D50" s="24"/>
    </row>
    <row r="51" spans="2:6" x14ac:dyDescent="0.25">
      <c r="B51" s="2" t="s">
        <v>74</v>
      </c>
      <c r="C51" s="32">
        <v>40585</v>
      </c>
      <c r="D51" s="33">
        <v>38068</v>
      </c>
      <c r="E51" s="33">
        <f>D51-C51</f>
        <v>-2517</v>
      </c>
      <c r="F51" s="34">
        <f>(D51/C51)-1</f>
        <v>-6.2017986940988035E-2</v>
      </c>
    </row>
    <row r="53" spans="2:6" ht="49.5" customHeight="1" x14ac:dyDescent="0.25">
      <c r="B53" s="67" t="s">
        <v>54</v>
      </c>
      <c r="C53" s="67"/>
      <c r="D53" s="67"/>
      <c r="E53" s="67"/>
      <c r="F53" s="67"/>
    </row>
    <row r="55" spans="2:6" x14ac:dyDescent="0.25">
      <c r="B55" s="44" t="s">
        <v>59</v>
      </c>
    </row>
  </sheetData>
  <mergeCells count="11">
    <mergeCell ref="B53:F53"/>
    <mergeCell ref="B37:B38"/>
    <mergeCell ref="C37:C38"/>
    <mergeCell ref="D37:D38"/>
    <mergeCell ref="B3:B4"/>
    <mergeCell ref="C3:C4"/>
    <mergeCell ref="D3:D4"/>
    <mergeCell ref="E3:F3"/>
    <mergeCell ref="B17:D17"/>
    <mergeCell ref="E17:F17"/>
    <mergeCell ref="E37:F37"/>
  </mergeCells>
  <conditionalFormatting sqref="F16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{60FE248A-94B1-4970-916A-2049B41DD051}</x14:id>
        </ext>
      </extLst>
    </cfRule>
  </conditionalFormatting>
  <conditionalFormatting sqref="F15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{68EA5017-7851-48B5-B11E-6B9739F8E9FF}</x14:id>
        </ext>
      </extLst>
    </cfRule>
  </conditionalFormatting>
  <conditionalFormatting sqref="F14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{1C1E3C90-5048-48BF-9418-B8AAF7012E44}</x14:id>
        </ext>
      </extLst>
    </cfRule>
  </conditionalFormatting>
  <conditionalFormatting sqref="F13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{0D0D1CA9-5A8A-4CB4-98C6-DD40BD915ACB}</x14:id>
        </ext>
      </extLst>
    </cfRule>
  </conditionalFormatting>
  <conditionalFormatting sqref="F12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{9D26ADAA-610E-4F07-84D3-30ED70C0F97F}</x14:id>
        </ext>
      </extLst>
    </cfRule>
  </conditionalFormatting>
  <conditionalFormatting sqref="F11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{12B28C5D-9026-4346-B14D-BCC675AADDF2}</x14:id>
        </ext>
      </extLst>
    </cfRule>
  </conditionalFormatting>
  <conditionalFormatting sqref="F10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{D9C3EC96-DBF0-476D-B4C6-DEC8EFBF5B1F}</x14:id>
        </ext>
      </extLst>
    </cfRule>
  </conditionalFormatting>
  <conditionalFormatting sqref="F9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{2ABC849B-BF71-4FE8-A682-CC8E3B989A9A}</x14:id>
        </ext>
      </extLst>
    </cfRule>
  </conditionalFormatting>
  <conditionalFormatting sqref="F8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{48B50E1B-3F72-4182-9FBE-A25C51791B2C}</x14:id>
        </ext>
      </extLst>
    </cfRule>
  </conditionalFormatting>
  <conditionalFormatting sqref="F7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{379C2718-3B00-4053-BFFD-0C025F127D41}</x14:id>
        </ext>
      </extLst>
    </cfRule>
  </conditionalFormatting>
  <conditionalFormatting sqref="F7:F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{30C5040C-156D-4631-AFF7-752ABE0E6BC9}</x14:id>
        </ext>
      </extLst>
    </cfRule>
  </conditionalFormatting>
  <conditionalFormatting sqref="F39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{7E0BD40D-B7C3-49D1-99F8-7FB62883668F}</x14:id>
        </ext>
      </extLst>
    </cfRule>
  </conditionalFormatting>
  <conditionalFormatting sqref="F25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{8F023729-53BC-4872-8632-E12EBDA7C743}</x14:id>
        </ext>
      </extLst>
    </cfRule>
  </conditionalFormatting>
  <conditionalFormatting sqref="F25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{CF4C0B03-EE29-4106-991A-EB591ACA7ED8}</x14:id>
        </ext>
      </extLst>
    </cfRule>
  </conditionalFormatting>
  <conditionalFormatting sqref="F25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{379F8885-F79E-40E2-B940-5CCCCCBA940D}</x14:id>
        </ext>
      </extLst>
    </cfRule>
  </conditionalFormatting>
  <conditionalFormatting sqref="F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{08E00281-C664-44AA-91D5-B55DBFF2808F}</x14:id>
        </ext>
      </extLst>
    </cfRule>
  </conditionalFormatting>
  <conditionalFormatting sqref="F18:F24 F26:F3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{0626FD60-EEEE-43F1-80AA-92EE67E53C41}</x14:id>
        </ext>
      </extLst>
    </cfRule>
  </conditionalFormatting>
  <conditionalFormatting sqref="F7:F16 F5 F18:F24 F26:F3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{71F40490-912C-4CF7-84F0-9759159AB4A8}</x14:id>
        </ext>
      </extLst>
    </cfRule>
  </conditionalFormatting>
  <conditionalFormatting sqref="F39:F51 F18:F24 F7:F16 F5 F26:F34">
    <cfRule type="dataBar" priority="6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{E9C22A47-5737-4A34-9DD8-DC0A357E9B1E}</x14:id>
        </ext>
      </extLst>
    </cfRule>
  </conditionalFormatting>
  <conditionalFormatting sqref="F5:F16 F18:F24 F39:F51 F26:F34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{E4AFCF91-391F-4B41-B3AD-AE18A601EDEE}</x14:id>
        </ext>
      </extLst>
    </cfRule>
  </conditionalFormatting>
  <conditionalFormatting sqref="F39:F51 F18:F34 F5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{A3977E4D-AE3B-4D04-8113-C17F717E7F3B}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7:D38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E248A-94B1-4970-916A-2049B41DD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8EA5017-7851-48B5-B11E-6B9739F8E9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C1E3C90-5048-48BF-9418-B8AAF7012E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D0D1CA9-5A8A-4CB4-98C6-DD40BD915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D26ADAA-610E-4F07-84D3-30ED70C0F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2B28C5D-9026-4346-B14D-BCC675AADD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9C3EC96-DBF0-476D-B4C6-DEC8EFBF5B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ABC849B-BF71-4FE8-A682-CC8E3B989A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8B50E1B-3F72-4182-9FBE-A25C51791B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79C2718-3B00-4053-BFFD-0C025F127D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0C5040C-156D-4631-AFF7-752ABE0E6B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E0BD40D-B7C3-49D1-99F8-7FB628836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8F023729-53BC-4872-8632-E12EBDA7C7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F4C0B03-EE29-4106-991A-EB591ACA7E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79F8885-F79E-40E2-B940-5CCCCCBA94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8E00281-C664-44AA-91D5-B55DBFF280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0626FD60-EEEE-43F1-80AA-92EE67E53C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71F40490-912C-4CF7-84F0-9759159AB4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E9C22A47-5737-4A34-9DD8-DC0A357E9B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E4AFCF91-391F-4B41-B3AD-AE18A601ED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A3977E4D-AE3B-4D04-8113-C17F717E7F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topLeftCell="A27" workbookViewId="0">
      <selection activeCell="C52" sqref="C52"/>
    </sheetView>
  </sheetViews>
  <sheetFormatPr defaultRowHeight="15" x14ac:dyDescent="0.25"/>
  <cols>
    <col min="2" max="2" width="27.5703125" customWidth="1"/>
    <col min="8" max="8" width="27.42578125" customWidth="1"/>
    <col min="9" max="9" width="10.5703125" customWidth="1"/>
  </cols>
  <sheetData>
    <row r="1" spans="2:12" x14ac:dyDescent="0.25">
      <c r="B1" s="1" t="s">
        <v>57</v>
      </c>
      <c r="H1" s="1"/>
    </row>
    <row r="2" spans="2:12" ht="15.75" thickBot="1" x14ac:dyDescent="0.3">
      <c r="B2" s="2" t="s">
        <v>9</v>
      </c>
      <c r="H2" s="2" t="s">
        <v>10</v>
      </c>
    </row>
    <row r="3" spans="2:12" ht="15.75" thickTop="1" x14ac:dyDescent="0.25">
      <c r="B3" s="68"/>
      <c r="C3" s="70" t="s">
        <v>0</v>
      </c>
      <c r="D3" s="71" t="s">
        <v>1</v>
      </c>
      <c r="E3" s="73" t="s">
        <v>8</v>
      </c>
      <c r="F3" s="74"/>
      <c r="H3" s="68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69"/>
      <c r="C4" s="69"/>
      <c r="D4" s="72"/>
      <c r="E4" s="3" t="s">
        <v>11</v>
      </c>
      <c r="F4" s="3" t="s">
        <v>3</v>
      </c>
      <c r="H4" s="69"/>
      <c r="I4" s="69"/>
      <c r="J4" s="72"/>
      <c r="K4" s="3" t="s">
        <v>11</v>
      </c>
      <c r="L4" s="3" t="s">
        <v>3</v>
      </c>
    </row>
    <row r="5" spans="2:12" x14ac:dyDescent="0.25">
      <c r="B5" s="4" t="s">
        <v>7</v>
      </c>
      <c r="C5" s="5">
        <v>149004</v>
      </c>
      <c r="D5" s="6">
        <v>133001</v>
      </c>
      <c r="E5" s="7">
        <f>D5-C5</f>
        <v>-16003</v>
      </c>
      <c r="F5" s="8">
        <f>(D5/C5)-1</f>
        <v>-0.10739980134761484</v>
      </c>
      <c r="H5" s="4" t="s">
        <v>7</v>
      </c>
      <c r="I5" s="5">
        <v>288059</v>
      </c>
      <c r="J5" s="6">
        <v>253919</v>
      </c>
      <c r="K5" s="7">
        <f>J5-I5</f>
        <v>-34140</v>
      </c>
      <c r="L5" s="8">
        <f>(J5/I5)-1</f>
        <v>-0.11851738706306691</v>
      </c>
    </row>
    <row r="6" spans="2:12" x14ac:dyDescent="0.25">
      <c r="B6" s="45" t="s">
        <v>95</v>
      </c>
      <c r="D6" s="9"/>
      <c r="H6" s="45" t="s">
        <v>96</v>
      </c>
      <c r="J6" s="9"/>
    </row>
    <row r="7" spans="2:12" x14ac:dyDescent="0.25">
      <c r="B7" s="10" t="s">
        <v>12</v>
      </c>
      <c r="C7" s="11">
        <v>42715</v>
      </c>
      <c r="D7" s="12">
        <v>40706</v>
      </c>
      <c r="E7" s="11">
        <f t="shared" ref="E7:E16" si="0">D7-C7</f>
        <v>-2009</v>
      </c>
      <c r="F7" s="13">
        <f t="shared" ref="F7:F16" si="1">(D7/C7)-1</f>
        <v>-4.703265831675052E-2</v>
      </c>
      <c r="H7" s="10" t="s">
        <v>12</v>
      </c>
      <c r="I7" s="11">
        <v>77434</v>
      </c>
      <c r="J7" s="12">
        <v>71172</v>
      </c>
      <c r="K7" s="11">
        <f t="shared" ref="K7:K16" si="2">J7-I7</f>
        <v>-6262</v>
      </c>
      <c r="L7" s="13">
        <f t="shared" ref="L7:L16" si="3">(J7/I7)-1</f>
        <v>-8.0868868972286068E-2</v>
      </c>
    </row>
    <row r="8" spans="2:12" x14ac:dyDescent="0.25">
      <c r="B8" t="s">
        <v>13</v>
      </c>
      <c r="C8" s="14">
        <v>24727</v>
      </c>
      <c r="D8" s="15">
        <v>17472</v>
      </c>
      <c r="E8" s="14">
        <f t="shared" si="0"/>
        <v>-7255</v>
      </c>
      <c r="F8" s="16">
        <f t="shared" si="1"/>
        <v>-0.29340397136733121</v>
      </c>
      <c r="H8" t="s">
        <v>13</v>
      </c>
      <c r="I8" s="14">
        <v>54251</v>
      </c>
      <c r="J8" s="15">
        <v>35359</v>
      </c>
      <c r="K8" s="14">
        <f t="shared" si="2"/>
        <v>-18892</v>
      </c>
      <c r="L8" s="16">
        <f t="shared" si="3"/>
        <v>-0.34823321229101767</v>
      </c>
    </row>
    <row r="9" spans="2:12" x14ac:dyDescent="0.25">
      <c r="B9" s="10" t="s">
        <v>14</v>
      </c>
      <c r="C9" s="11">
        <v>6787</v>
      </c>
      <c r="D9" s="12">
        <v>9517</v>
      </c>
      <c r="E9" s="11">
        <f t="shared" si="0"/>
        <v>2730</v>
      </c>
      <c r="F9" s="13">
        <f t="shared" si="1"/>
        <v>0.40223957565934865</v>
      </c>
      <c r="H9" s="10" t="s">
        <v>16</v>
      </c>
      <c r="I9" s="11">
        <v>23849</v>
      </c>
      <c r="J9" s="12">
        <v>20862</v>
      </c>
      <c r="K9" s="11">
        <f t="shared" si="2"/>
        <v>-2987</v>
      </c>
      <c r="L9" s="13">
        <f t="shared" si="3"/>
        <v>-0.12524634156568415</v>
      </c>
    </row>
    <row r="10" spans="2:12" x14ac:dyDescent="0.25">
      <c r="B10" t="s">
        <v>15</v>
      </c>
      <c r="C10" s="14">
        <v>6893</v>
      </c>
      <c r="D10" s="15">
        <v>8369</v>
      </c>
      <c r="E10" s="14">
        <f t="shared" si="0"/>
        <v>1476</v>
      </c>
      <c r="F10" s="16">
        <f t="shared" si="1"/>
        <v>0.21413027709270271</v>
      </c>
      <c r="H10" t="s">
        <v>14</v>
      </c>
      <c r="I10" s="14">
        <v>12201</v>
      </c>
      <c r="J10" s="15">
        <v>15079</v>
      </c>
      <c r="K10" s="14">
        <f t="shared" si="2"/>
        <v>2878</v>
      </c>
      <c r="L10" s="16">
        <f t="shared" si="3"/>
        <v>0.23588230472912053</v>
      </c>
    </row>
    <row r="11" spans="2:12" x14ac:dyDescent="0.25">
      <c r="B11" s="10" t="s">
        <v>16</v>
      </c>
      <c r="C11" s="11">
        <v>13664</v>
      </c>
      <c r="D11" s="12">
        <v>8058</v>
      </c>
      <c r="E11" s="11">
        <f t="shared" si="0"/>
        <v>-5606</v>
      </c>
      <c r="F11" s="13">
        <f t="shared" si="1"/>
        <v>-0.41027517564402816</v>
      </c>
      <c r="H11" s="10" t="s">
        <v>15</v>
      </c>
      <c r="I11" s="11">
        <v>13534</v>
      </c>
      <c r="J11" s="12">
        <v>14962</v>
      </c>
      <c r="K11" s="11">
        <f t="shared" si="2"/>
        <v>1428</v>
      </c>
      <c r="L11" s="13">
        <f t="shared" si="3"/>
        <v>0.10551204374168766</v>
      </c>
    </row>
    <row r="12" spans="2:12" x14ac:dyDescent="0.25">
      <c r="B12" t="s">
        <v>17</v>
      </c>
      <c r="C12" s="14">
        <v>1451</v>
      </c>
      <c r="D12" s="15">
        <v>4285</v>
      </c>
      <c r="E12" s="14">
        <f t="shared" si="0"/>
        <v>2834</v>
      </c>
      <c r="F12" s="16">
        <f t="shared" si="1"/>
        <v>1.9531357684355615</v>
      </c>
      <c r="H12" t="s">
        <v>19</v>
      </c>
      <c r="I12" s="14">
        <v>11008</v>
      </c>
      <c r="J12" s="15">
        <v>11425</v>
      </c>
      <c r="K12" s="14">
        <f t="shared" si="2"/>
        <v>417</v>
      </c>
      <c r="L12" s="16">
        <f t="shared" si="3"/>
        <v>3.7881540697674465E-2</v>
      </c>
    </row>
    <row r="13" spans="2:12" x14ac:dyDescent="0.25">
      <c r="B13" s="10" t="s">
        <v>18</v>
      </c>
      <c r="C13" s="11">
        <v>3502</v>
      </c>
      <c r="D13" s="12">
        <v>3280</v>
      </c>
      <c r="E13" s="11">
        <f t="shared" si="0"/>
        <v>-222</v>
      </c>
      <c r="F13" s="13">
        <f t="shared" si="1"/>
        <v>-6.3392347230154189E-2</v>
      </c>
      <c r="H13" s="10" t="s">
        <v>17</v>
      </c>
      <c r="I13" s="11">
        <v>3071</v>
      </c>
      <c r="J13" s="12">
        <v>5647</v>
      </c>
      <c r="K13" s="11">
        <f t="shared" si="2"/>
        <v>2576</v>
      </c>
      <c r="L13" s="13">
        <f t="shared" si="3"/>
        <v>0.83881471833279053</v>
      </c>
    </row>
    <row r="14" spans="2:12" x14ac:dyDescent="0.25">
      <c r="B14" t="s">
        <v>19</v>
      </c>
      <c r="C14" s="14">
        <v>5758</v>
      </c>
      <c r="D14" s="15">
        <v>3053</v>
      </c>
      <c r="E14" s="14">
        <f t="shared" si="0"/>
        <v>-2705</v>
      </c>
      <c r="F14" s="16">
        <f t="shared" si="1"/>
        <v>-0.46978117401875652</v>
      </c>
      <c r="H14" t="s">
        <v>18</v>
      </c>
      <c r="I14" s="14">
        <v>5997</v>
      </c>
      <c r="J14" s="15">
        <v>5645</v>
      </c>
      <c r="K14" s="14">
        <f t="shared" si="2"/>
        <v>-352</v>
      </c>
      <c r="L14" s="16">
        <f t="shared" si="3"/>
        <v>-5.8696014674003649E-2</v>
      </c>
    </row>
    <row r="15" spans="2:12" x14ac:dyDescent="0.25">
      <c r="B15" s="10" t="s">
        <v>20</v>
      </c>
      <c r="C15" s="11">
        <v>2529</v>
      </c>
      <c r="D15" s="12">
        <v>2619</v>
      </c>
      <c r="E15" s="11">
        <f t="shared" si="0"/>
        <v>90</v>
      </c>
      <c r="F15" s="13">
        <f t="shared" si="1"/>
        <v>3.5587188612099752E-2</v>
      </c>
      <c r="H15" s="10" t="s">
        <v>23</v>
      </c>
      <c r="I15" s="11">
        <v>5923</v>
      </c>
      <c r="J15" s="12">
        <v>5044</v>
      </c>
      <c r="K15" s="11">
        <f t="shared" si="2"/>
        <v>-879</v>
      </c>
      <c r="L15" s="13">
        <f t="shared" si="3"/>
        <v>-0.1484045247340875</v>
      </c>
    </row>
    <row r="16" spans="2:12" x14ac:dyDescent="0.25">
      <c r="B16" s="35" t="s">
        <v>21</v>
      </c>
      <c r="C16" s="36">
        <v>4181</v>
      </c>
      <c r="D16" s="37">
        <v>2580</v>
      </c>
      <c r="E16" s="36">
        <f t="shared" si="0"/>
        <v>-1601</v>
      </c>
      <c r="F16" s="38">
        <f t="shared" si="1"/>
        <v>-0.38292274575460417</v>
      </c>
      <c r="H16" s="35" t="s">
        <v>21</v>
      </c>
      <c r="I16" s="36">
        <v>7687</v>
      </c>
      <c r="J16" s="37">
        <v>4669</v>
      </c>
      <c r="K16" s="36">
        <f t="shared" si="2"/>
        <v>-3018</v>
      </c>
      <c r="L16" s="38">
        <f t="shared" si="3"/>
        <v>-0.39261090152205025</v>
      </c>
    </row>
    <row r="17" spans="2:12" x14ac:dyDescent="0.25">
      <c r="B17" s="75" t="s">
        <v>56</v>
      </c>
      <c r="C17" s="75"/>
      <c r="D17" s="76"/>
      <c r="E17" s="77"/>
      <c r="F17" s="78"/>
      <c r="H17" s="75" t="s">
        <v>40</v>
      </c>
      <c r="I17" s="75"/>
      <c r="J17" s="76"/>
      <c r="K17" s="77"/>
      <c r="L17" s="78"/>
    </row>
    <row r="18" spans="2:12" x14ac:dyDescent="0.25">
      <c r="B18" s="17" t="s">
        <v>22</v>
      </c>
      <c r="C18" s="18">
        <v>3150</v>
      </c>
      <c r="D18" s="19">
        <v>2541</v>
      </c>
      <c r="E18" s="20">
        <f t="shared" ref="E18:E34" si="4">D18-C18</f>
        <v>-609</v>
      </c>
      <c r="F18" s="13">
        <f t="shared" ref="F18:F34" si="5">(D18/C18)-1</f>
        <v>-0.19333333333333336</v>
      </c>
      <c r="H18" s="17" t="s">
        <v>6</v>
      </c>
      <c r="I18" s="18">
        <v>4184</v>
      </c>
      <c r="J18" s="19">
        <v>4536</v>
      </c>
      <c r="K18" s="20">
        <f t="shared" ref="K18:K34" si="6">J18-I18</f>
        <v>352</v>
      </c>
      <c r="L18" s="13">
        <f t="shared" ref="L18:L34" si="7">(J18/I18)-1</f>
        <v>8.413001912045881E-2</v>
      </c>
    </row>
    <row r="19" spans="2:12" x14ac:dyDescent="0.25">
      <c r="B19" s="21" t="s">
        <v>23</v>
      </c>
      <c r="C19" s="22">
        <v>3272</v>
      </c>
      <c r="D19" s="23">
        <v>2418</v>
      </c>
      <c r="E19" s="24">
        <f t="shared" si="4"/>
        <v>-854</v>
      </c>
      <c r="F19" s="16">
        <f t="shared" si="5"/>
        <v>-0.26100244498777503</v>
      </c>
      <c r="H19" s="21" t="s">
        <v>20</v>
      </c>
      <c r="I19" s="22">
        <v>4942</v>
      </c>
      <c r="J19" s="23">
        <v>4447</v>
      </c>
      <c r="K19" s="24">
        <f t="shared" si="6"/>
        <v>-495</v>
      </c>
      <c r="L19" s="16">
        <f t="shared" si="7"/>
        <v>-0.10016187778227437</v>
      </c>
    </row>
    <row r="20" spans="2:12" x14ac:dyDescent="0.25">
      <c r="B20" s="17" t="s">
        <v>24</v>
      </c>
      <c r="C20" s="18">
        <v>2929</v>
      </c>
      <c r="D20" s="19">
        <v>2308</v>
      </c>
      <c r="E20" s="20">
        <f t="shared" si="4"/>
        <v>-621</v>
      </c>
      <c r="F20" s="13">
        <f t="shared" si="5"/>
        <v>-0.21201775349948793</v>
      </c>
      <c r="H20" s="17" t="s">
        <v>38</v>
      </c>
      <c r="I20" s="18">
        <v>5517</v>
      </c>
      <c r="J20" s="19">
        <v>4405</v>
      </c>
      <c r="K20" s="20">
        <f t="shared" si="6"/>
        <v>-1112</v>
      </c>
      <c r="L20" s="13">
        <f t="shared" si="7"/>
        <v>-0.20155881819829613</v>
      </c>
    </row>
    <row r="21" spans="2:12" x14ac:dyDescent="0.25">
      <c r="B21" s="21" t="s">
        <v>25</v>
      </c>
      <c r="C21" s="22">
        <v>1968</v>
      </c>
      <c r="D21" s="23">
        <v>2126</v>
      </c>
      <c r="E21" s="24">
        <f t="shared" si="4"/>
        <v>158</v>
      </c>
      <c r="F21" s="16">
        <f t="shared" si="5"/>
        <v>8.028455284552849E-2</v>
      </c>
      <c r="H21" s="21" t="s">
        <v>22</v>
      </c>
      <c r="I21" s="22">
        <v>6029</v>
      </c>
      <c r="J21" s="23">
        <v>4405</v>
      </c>
      <c r="K21" s="24">
        <f t="shared" si="6"/>
        <v>-1624</v>
      </c>
      <c r="L21" s="16">
        <f t="shared" si="7"/>
        <v>-0.26936473710399733</v>
      </c>
    </row>
    <row r="22" spans="2:12" x14ac:dyDescent="0.25">
      <c r="B22" s="17" t="s">
        <v>30</v>
      </c>
      <c r="C22" s="18">
        <v>1555</v>
      </c>
      <c r="D22" s="19">
        <v>1841</v>
      </c>
      <c r="E22" s="20">
        <f t="shared" si="4"/>
        <v>286</v>
      </c>
      <c r="F22" s="13">
        <f t="shared" si="5"/>
        <v>0.18392282958199346</v>
      </c>
      <c r="H22" s="17" t="s">
        <v>24</v>
      </c>
      <c r="I22" s="18">
        <v>5687</v>
      </c>
      <c r="J22" s="19">
        <v>4228</v>
      </c>
      <c r="K22" s="20">
        <f t="shared" si="6"/>
        <v>-1459</v>
      </c>
      <c r="L22" s="13">
        <f t="shared" si="7"/>
        <v>-0.25655002637594515</v>
      </c>
    </row>
    <row r="23" spans="2:12" x14ac:dyDescent="0.25">
      <c r="B23" s="21" t="s">
        <v>26</v>
      </c>
      <c r="C23" s="22">
        <v>1921</v>
      </c>
      <c r="D23" s="23">
        <v>1744</v>
      </c>
      <c r="E23" s="24">
        <f t="shared" si="4"/>
        <v>-177</v>
      </c>
      <c r="F23" s="16">
        <f t="shared" si="5"/>
        <v>-9.213951067152526E-2</v>
      </c>
      <c r="H23" s="21" t="s">
        <v>30</v>
      </c>
      <c r="I23" s="22">
        <v>3207</v>
      </c>
      <c r="J23" s="23">
        <v>4128</v>
      </c>
      <c r="K23" s="24">
        <f t="shared" si="6"/>
        <v>921</v>
      </c>
      <c r="L23" s="16">
        <f t="shared" si="7"/>
        <v>0.28718428437792332</v>
      </c>
    </row>
    <row r="24" spans="2:12" x14ac:dyDescent="0.25">
      <c r="B24" s="17" t="s">
        <v>27</v>
      </c>
      <c r="C24" s="18">
        <v>1190</v>
      </c>
      <c r="D24" s="19">
        <v>1699</v>
      </c>
      <c r="E24" s="20">
        <f t="shared" si="4"/>
        <v>509</v>
      </c>
      <c r="F24" s="13">
        <f t="shared" si="5"/>
        <v>0.42773109243697482</v>
      </c>
      <c r="H24" s="17" t="s">
        <v>25</v>
      </c>
      <c r="I24" s="18">
        <v>4063</v>
      </c>
      <c r="J24" s="19">
        <v>3764</v>
      </c>
      <c r="K24" s="20">
        <f t="shared" si="6"/>
        <v>-299</v>
      </c>
      <c r="L24" s="13">
        <f t="shared" si="7"/>
        <v>-7.3590942653211866E-2</v>
      </c>
    </row>
    <row r="25" spans="2:12" x14ac:dyDescent="0.25">
      <c r="B25" s="21" t="s">
        <v>29</v>
      </c>
      <c r="C25" s="22">
        <v>1268</v>
      </c>
      <c r="D25" s="23">
        <v>1627</v>
      </c>
      <c r="E25" s="24">
        <f t="shared" si="4"/>
        <v>359</v>
      </c>
      <c r="F25" s="16">
        <f t="shared" si="5"/>
        <v>0.28312302839116721</v>
      </c>
      <c r="H25" s="21" t="s">
        <v>29</v>
      </c>
      <c r="I25" s="22">
        <v>2582</v>
      </c>
      <c r="J25" s="23">
        <v>3166</v>
      </c>
      <c r="K25" s="24">
        <f t="shared" si="6"/>
        <v>584</v>
      </c>
      <c r="L25" s="16">
        <f t="shared" si="7"/>
        <v>0.22618125484120832</v>
      </c>
    </row>
    <row r="26" spans="2:12" x14ac:dyDescent="0.25">
      <c r="B26" s="42" t="s">
        <v>6</v>
      </c>
      <c r="C26" s="18">
        <v>1917</v>
      </c>
      <c r="D26" s="19">
        <v>1614</v>
      </c>
      <c r="E26" s="11">
        <f t="shared" si="4"/>
        <v>-303</v>
      </c>
      <c r="F26" s="43">
        <f t="shared" si="5"/>
        <v>-0.1580594679186228</v>
      </c>
      <c r="H26" s="42" t="s">
        <v>31</v>
      </c>
      <c r="I26" s="18">
        <v>3757</v>
      </c>
      <c r="J26" s="19">
        <v>3009</v>
      </c>
      <c r="K26" s="11">
        <f t="shared" si="6"/>
        <v>-748</v>
      </c>
      <c r="L26" s="43">
        <f t="shared" si="7"/>
        <v>-0.19909502262443435</v>
      </c>
    </row>
    <row r="27" spans="2:12" x14ac:dyDescent="0.25">
      <c r="B27" s="21" t="s">
        <v>31</v>
      </c>
      <c r="C27" s="22">
        <v>1727</v>
      </c>
      <c r="D27" s="23">
        <v>1562</v>
      </c>
      <c r="E27" s="39">
        <f t="shared" si="4"/>
        <v>-165</v>
      </c>
      <c r="F27" s="40">
        <f t="shared" si="5"/>
        <v>-9.5541401273885329E-2</v>
      </c>
      <c r="H27" s="21" t="s">
        <v>27</v>
      </c>
      <c r="I27" s="22">
        <v>2237</v>
      </c>
      <c r="J27" s="23">
        <v>2899</v>
      </c>
      <c r="K27" s="39">
        <f t="shared" si="6"/>
        <v>662</v>
      </c>
      <c r="L27" s="40">
        <f t="shared" si="7"/>
        <v>0.29593205185516314</v>
      </c>
    </row>
    <row r="28" spans="2:12" x14ac:dyDescent="0.25">
      <c r="B28" s="17" t="s">
        <v>32</v>
      </c>
      <c r="C28" s="18">
        <v>920</v>
      </c>
      <c r="D28" s="19">
        <v>1361</v>
      </c>
      <c r="E28" s="20">
        <f t="shared" si="4"/>
        <v>441</v>
      </c>
      <c r="F28" s="13">
        <f t="shared" si="5"/>
        <v>0.47934782608695659</v>
      </c>
      <c r="H28" s="17" t="s">
        <v>32</v>
      </c>
      <c r="I28" s="18">
        <v>1406</v>
      </c>
      <c r="J28" s="19">
        <v>2025</v>
      </c>
      <c r="K28" s="20">
        <f t="shared" si="6"/>
        <v>619</v>
      </c>
      <c r="L28" s="13">
        <f t="shared" si="7"/>
        <v>0.4402560455192035</v>
      </c>
    </row>
    <row r="29" spans="2:12" x14ac:dyDescent="0.25">
      <c r="B29" s="21" t="s">
        <v>33</v>
      </c>
      <c r="C29" s="22">
        <v>894</v>
      </c>
      <c r="D29" s="23">
        <v>1076</v>
      </c>
      <c r="E29" s="24">
        <f t="shared" si="4"/>
        <v>182</v>
      </c>
      <c r="F29" s="16">
        <f t="shared" si="5"/>
        <v>0.20357941834451898</v>
      </c>
      <c r="H29" s="21" t="s">
        <v>33</v>
      </c>
      <c r="I29" s="22">
        <v>1760</v>
      </c>
      <c r="J29" s="23">
        <v>1902</v>
      </c>
      <c r="K29" s="24">
        <f t="shared" si="6"/>
        <v>142</v>
      </c>
      <c r="L29" s="16">
        <f t="shared" si="7"/>
        <v>8.0681818181818077E-2</v>
      </c>
    </row>
    <row r="30" spans="2:12" x14ac:dyDescent="0.25">
      <c r="B30" s="17" t="s">
        <v>39</v>
      </c>
      <c r="C30" s="18">
        <v>1065</v>
      </c>
      <c r="D30" s="19">
        <v>778</v>
      </c>
      <c r="E30" s="20">
        <f t="shared" si="4"/>
        <v>-287</v>
      </c>
      <c r="F30" s="13">
        <f t="shared" si="5"/>
        <v>-0.26948356807511742</v>
      </c>
      <c r="H30" s="17" t="s">
        <v>39</v>
      </c>
      <c r="I30" s="18">
        <v>2116</v>
      </c>
      <c r="J30" s="19">
        <v>1329</v>
      </c>
      <c r="K30" s="20">
        <f t="shared" si="6"/>
        <v>-787</v>
      </c>
      <c r="L30" s="13">
        <f t="shared" si="7"/>
        <v>-0.37192816635160686</v>
      </c>
    </row>
    <row r="31" spans="2:12" x14ac:dyDescent="0.25">
      <c r="B31" s="21" t="s">
        <v>34</v>
      </c>
      <c r="C31" s="22">
        <v>453</v>
      </c>
      <c r="D31" s="23">
        <v>558</v>
      </c>
      <c r="E31" s="24">
        <f t="shared" si="4"/>
        <v>105</v>
      </c>
      <c r="F31" s="16">
        <f t="shared" si="5"/>
        <v>0.23178807947019875</v>
      </c>
      <c r="H31" s="21" t="s">
        <v>34</v>
      </c>
      <c r="I31" s="22">
        <v>882</v>
      </c>
      <c r="J31" s="23">
        <v>897</v>
      </c>
      <c r="K31" s="24">
        <f t="shared" si="6"/>
        <v>15</v>
      </c>
      <c r="L31" s="16">
        <f t="shared" si="7"/>
        <v>1.7006802721088343E-2</v>
      </c>
    </row>
    <row r="32" spans="2:12" x14ac:dyDescent="0.25">
      <c r="B32" s="17" t="s">
        <v>35</v>
      </c>
      <c r="C32" s="18">
        <v>506</v>
      </c>
      <c r="D32" s="19">
        <v>415</v>
      </c>
      <c r="E32" s="20">
        <f t="shared" si="4"/>
        <v>-91</v>
      </c>
      <c r="F32" s="13">
        <f t="shared" si="5"/>
        <v>-0.17984189723320154</v>
      </c>
      <c r="H32" s="17" t="s">
        <v>35</v>
      </c>
      <c r="I32" s="18">
        <v>917</v>
      </c>
      <c r="J32" s="19">
        <v>641</v>
      </c>
      <c r="K32" s="20">
        <f t="shared" si="6"/>
        <v>-276</v>
      </c>
      <c r="L32" s="13">
        <f t="shared" si="7"/>
        <v>-0.30098146128680481</v>
      </c>
    </row>
    <row r="33" spans="2:12" x14ac:dyDescent="0.25">
      <c r="B33" s="21" t="s">
        <v>36</v>
      </c>
      <c r="C33" s="22">
        <v>100</v>
      </c>
      <c r="D33" s="23">
        <v>78</v>
      </c>
      <c r="E33" s="24">
        <f t="shared" si="4"/>
        <v>-22</v>
      </c>
      <c r="F33" s="16">
        <f t="shared" si="5"/>
        <v>-0.21999999999999997</v>
      </c>
      <c r="H33" s="21" t="s">
        <v>36</v>
      </c>
      <c r="I33" s="22">
        <v>181</v>
      </c>
      <c r="J33" s="23">
        <v>198</v>
      </c>
      <c r="K33" s="24">
        <f t="shared" si="6"/>
        <v>17</v>
      </c>
      <c r="L33" s="16">
        <f t="shared" si="7"/>
        <v>9.3922651933701751E-2</v>
      </c>
    </row>
    <row r="34" spans="2:12" ht="15.75" thickBot="1" x14ac:dyDescent="0.3">
      <c r="B34" s="25" t="s">
        <v>37</v>
      </c>
      <c r="C34" s="26">
        <v>11962</v>
      </c>
      <c r="D34" s="27">
        <v>9316</v>
      </c>
      <c r="E34" s="28">
        <f t="shared" si="4"/>
        <v>-2646</v>
      </c>
      <c r="F34" s="29">
        <f t="shared" si="5"/>
        <v>-0.22120046814913896</v>
      </c>
      <c r="H34" s="25" t="s">
        <v>37</v>
      </c>
      <c r="I34" s="26">
        <v>23637</v>
      </c>
      <c r="J34" s="27">
        <v>18076</v>
      </c>
      <c r="K34" s="28">
        <f t="shared" si="6"/>
        <v>-5561</v>
      </c>
      <c r="L34" s="29">
        <f t="shared" si="7"/>
        <v>-0.2352667428184626</v>
      </c>
    </row>
    <row r="35" spans="2:12" x14ac:dyDescent="0.25">
      <c r="B35" s="41" t="s">
        <v>52</v>
      </c>
      <c r="H35" s="41" t="s">
        <v>55</v>
      </c>
    </row>
    <row r="36" spans="2:12" ht="15.75" thickBot="1" x14ac:dyDescent="0.3">
      <c r="B36" s="2" t="s">
        <v>50</v>
      </c>
      <c r="H36" s="2" t="s">
        <v>51</v>
      </c>
    </row>
    <row r="37" spans="2:12" ht="15.75" thickTop="1" x14ac:dyDescent="0.25">
      <c r="B37" s="68"/>
      <c r="C37" s="70" t="s">
        <v>0</v>
      </c>
      <c r="D37" s="71" t="s">
        <v>1</v>
      </c>
      <c r="E37" s="73" t="s">
        <v>8</v>
      </c>
      <c r="F37" s="74"/>
      <c r="H37" s="68"/>
      <c r="I37" s="70" t="s">
        <v>0</v>
      </c>
      <c r="J37" s="71" t="s">
        <v>1</v>
      </c>
      <c r="K37" s="73" t="s">
        <v>8</v>
      </c>
      <c r="L37" s="74"/>
    </row>
    <row r="38" spans="2:12" ht="15.75" thickBot="1" x14ac:dyDescent="0.3">
      <c r="B38" s="69"/>
      <c r="C38" s="69"/>
      <c r="D38" s="72"/>
      <c r="E38" s="3" t="s">
        <v>11</v>
      </c>
      <c r="F38" s="3" t="s">
        <v>3</v>
      </c>
      <c r="H38" s="69"/>
      <c r="I38" s="69"/>
      <c r="J38" s="72"/>
      <c r="K38" s="3" t="s">
        <v>11</v>
      </c>
      <c r="L38" s="3" t="s">
        <v>3</v>
      </c>
    </row>
    <row r="39" spans="2:12" x14ac:dyDescent="0.25">
      <c r="B39" s="4" t="s">
        <v>7</v>
      </c>
      <c r="C39" s="5">
        <v>149004</v>
      </c>
      <c r="D39" s="6">
        <v>133001</v>
      </c>
      <c r="E39" s="7">
        <f>D39-C39</f>
        <v>-16003</v>
      </c>
      <c r="F39" s="8">
        <f>(D39/C39)-1</f>
        <v>-0.10739980134761484</v>
      </c>
      <c r="H39" s="4" t="s">
        <v>7</v>
      </c>
      <c r="I39" s="5">
        <v>288059</v>
      </c>
      <c r="J39" s="6">
        <v>253919</v>
      </c>
      <c r="K39" s="7">
        <f>J39-I39</f>
        <v>-34140</v>
      </c>
      <c r="L39" s="8">
        <f>(J39/I39)-1</f>
        <v>-0.11851738706306691</v>
      </c>
    </row>
    <row r="40" spans="2:12" x14ac:dyDescent="0.25">
      <c r="D40" s="9"/>
      <c r="J40" s="9"/>
    </row>
    <row r="41" spans="2:12" x14ac:dyDescent="0.25">
      <c r="B41" s="10" t="s">
        <v>41</v>
      </c>
      <c r="C41" s="20">
        <v>7518</v>
      </c>
      <c r="D41" s="12">
        <v>7072</v>
      </c>
      <c r="E41" s="20">
        <f t="shared" ref="E41:E49" si="8">D41-C41</f>
        <v>-446</v>
      </c>
      <c r="F41" s="13">
        <f t="shared" ref="F41:F49" si="9">(D41/C41)-1</f>
        <v>-5.9324288374567713E-2</v>
      </c>
      <c r="H41" s="10" t="s">
        <v>41</v>
      </c>
      <c r="I41" s="20">
        <v>15267</v>
      </c>
      <c r="J41" s="12">
        <v>12903</v>
      </c>
      <c r="K41" s="20">
        <f t="shared" ref="K41:K49" si="10">J41-I41</f>
        <v>-2364</v>
      </c>
      <c r="L41" s="13">
        <f t="shared" ref="L41:L49" si="11">(J41/I41)-1</f>
        <v>-0.15484378070347804</v>
      </c>
    </row>
    <row r="42" spans="2:12" x14ac:dyDescent="0.25">
      <c r="B42" t="s">
        <v>42</v>
      </c>
      <c r="C42" s="24">
        <v>46217</v>
      </c>
      <c r="D42" s="15">
        <v>43987</v>
      </c>
      <c r="E42" s="24">
        <f t="shared" si="8"/>
        <v>-2230</v>
      </c>
      <c r="F42" s="16">
        <f t="shared" si="9"/>
        <v>-4.8250643702533735E-2</v>
      </c>
      <c r="H42" t="s">
        <v>42</v>
      </c>
      <c r="I42" s="24">
        <v>83431</v>
      </c>
      <c r="J42" s="15">
        <v>76817</v>
      </c>
      <c r="K42" s="24">
        <f t="shared" si="10"/>
        <v>-6614</v>
      </c>
      <c r="L42" s="16">
        <f t="shared" si="11"/>
        <v>-7.927508959499463E-2</v>
      </c>
    </row>
    <row r="43" spans="2:12" x14ac:dyDescent="0.25">
      <c r="B43" s="10" t="s">
        <v>43</v>
      </c>
      <c r="C43" s="20">
        <v>19587</v>
      </c>
      <c r="D43" s="12">
        <v>25193</v>
      </c>
      <c r="E43" s="20">
        <f t="shared" si="8"/>
        <v>5606</v>
      </c>
      <c r="F43" s="13">
        <f t="shared" si="9"/>
        <v>0.28621024148670027</v>
      </c>
      <c r="H43" s="10" t="s">
        <v>43</v>
      </c>
      <c r="I43" s="20">
        <v>36902</v>
      </c>
      <c r="J43" s="12">
        <v>42578</v>
      </c>
      <c r="K43" s="20">
        <f t="shared" si="10"/>
        <v>5676</v>
      </c>
      <c r="L43" s="13">
        <f t="shared" si="11"/>
        <v>0.15381280147417487</v>
      </c>
    </row>
    <row r="44" spans="2:12" x14ac:dyDescent="0.25">
      <c r="B44" t="s">
        <v>46</v>
      </c>
      <c r="C44" s="24">
        <v>6422</v>
      </c>
      <c r="D44" s="15">
        <v>4959</v>
      </c>
      <c r="E44" s="24">
        <f t="shared" si="8"/>
        <v>-1463</v>
      </c>
      <c r="F44" s="16">
        <f t="shared" si="9"/>
        <v>-0.22781065088757402</v>
      </c>
      <c r="H44" t="s">
        <v>46</v>
      </c>
      <c r="I44" s="24">
        <v>11952</v>
      </c>
      <c r="J44" s="15">
        <v>9449</v>
      </c>
      <c r="K44" s="24">
        <f t="shared" si="10"/>
        <v>-2503</v>
      </c>
      <c r="L44" s="16">
        <f t="shared" si="11"/>
        <v>-0.20942101740294516</v>
      </c>
    </row>
    <row r="45" spans="2:12" x14ac:dyDescent="0.25">
      <c r="B45" s="10" t="s">
        <v>47</v>
      </c>
      <c r="C45" s="20">
        <v>7662</v>
      </c>
      <c r="D45" s="12">
        <v>7896</v>
      </c>
      <c r="E45" s="20">
        <f t="shared" si="8"/>
        <v>234</v>
      </c>
      <c r="F45" s="13">
        <f t="shared" si="9"/>
        <v>3.0540328895849678E-2</v>
      </c>
      <c r="H45" s="10" t="s">
        <v>47</v>
      </c>
      <c r="I45" s="20">
        <v>14961</v>
      </c>
      <c r="J45" s="12">
        <v>17969</v>
      </c>
      <c r="K45" s="20">
        <f t="shared" si="10"/>
        <v>3008</v>
      </c>
      <c r="L45" s="13">
        <f t="shared" si="11"/>
        <v>0.20105607913909496</v>
      </c>
    </row>
    <row r="46" spans="2:12" x14ac:dyDescent="0.25">
      <c r="B46" t="s">
        <v>48</v>
      </c>
      <c r="C46" s="24">
        <v>28908</v>
      </c>
      <c r="D46" s="15">
        <v>20052</v>
      </c>
      <c r="E46" s="24">
        <f t="shared" si="8"/>
        <v>-8856</v>
      </c>
      <c r="F46" s="16">
        <f t="shared" si="9"/>
        <v>-0.30635118306351183</v>
      </c>
      <c r="H46" t="s">
        <v>48</v>
      </c>
      <c r="I46" s="24">
        <v>61938</v>
      </c>
      <c r="J46" s="15">
        <v>40028</v>
      </c>
      <c r="K46" s="24">
        <f t="shared" si="10"/>
        <v>-21910</v>
      </c>
      <c r="L46" s="16">
        <f t="shared" si="11"/>
        <v>-0.3537408376118053</v>
      </c>
    </row>
    <row r="47" spans="2:12" x14ac:dyDescent="0.25">
      <c r="B47" s="10" t="s">
        <v>44</v>
      </c>
      <c r="C47" s="20">
        <v>18807</v>
      </c>
      <c r="D47" s="12">
        <v>12784</v>
      </c>
      <c r="E47" s="20">
        <f t="shared" si="8"/>
        <v>-6023</v>
      </c>
      <c r="F47" s="13">
        <f t="shared" si="9"/>
        <v>-0.32025309725102358</v>
      </c>
      <c r="H47" s="10" t="s">
        <v>44</v>
      </c>
      <c r="I47" s="20">
        <v>34454</v>
      </c>
      <c r="J47" s="12">
        <v>31694</v>
      </c>
      <c r="K47" s="20">
        <f t="shared" si="10"/>
        <v>-2760</v>
      </c>
      <c r="L47" s="13">
        <f t="shared" si="11"/>
        <v>-8.0106809078771657E-2</v>
      </c>
    </row>
    <row r="48" spans="2:12" x14ac:dyDescent="0.25">
      <c r="B48" t="s">
        <v>49</v>
      </c>
      <c r="C48" s="30">
        <v>1921</v>
      </c>
      <c r="D48" s="23">
        <v>1744</v>
      </c>
      <c r="E48" s="24">
        <f t="shared" si="8"/>
        <v>-177</v>
      </c>
      <c r="F48" s="16">
        <f t="shared" si="9"/>
        <v>-9.213951067152526E-2</v>
      </c>
      <c r="H48" t="s">
        <v>49</v>
      </c>
      <c r="I48" s="30">
        <v>5517</v>
      </c>
      <c r="J48" s="23">
        <v>4405</v>
      </c>
      <c r="K48" s="24">
        <f t="shared" si="10"/>
        <v>-1112</v>
      </c>
      <c r="L48" s="16">
        <f t="shared" si="11"/>
        <v>-0.20155881819829613</v>
      </c>
    </row>
    <row r="49" spans="2:12" ht="15.75" thickBot="1" x14ac:dyDescent="0.3">
      <c r="B49" s="31" t="s">
        <v>45</v>
      </c>
      <c r="C49" s="26">
        <v>11962</v>
      </c>
      <c r="D49" s="27">
        <v>9316</v>
      </c>
      <c r="E49" s="28">
        <f t="shared" si="8"/>
        <v>-2646</v>
      </c>
      <c r="F49" s="29">
        <f t="shared" si="9"/>
        <v>-0.22120046814913896</v>
      </c>
      <c r="H49" s="31" t="s">
        <v>45</v>
      </c>
      <c r="I49" s="26">
        <v>23637</v>
      </c>
      <c r="J49" s="27">
        <v>18076</v>
      </c>
      <c r="K49" s="28">
        <f t="shared" si="10"/>
        <v>-5561</v>
      </c>
      <c r="L49" s="29">
        <f t="shared" si="11"/>
        <v>-0.2352667428184626</v>
      </c>
    </row>
    <row r="50" spans="2:12" x14ac:dyDescent="0.25">
      <c r="C50" s="24"/>
      <c r="D50" s="24"/>
      <c r="I50" s="24"/>
      <c r="J50" s="24"/>
    </row>
    <row r="51" spans="2:12" x14ac:dyDescent="0.25">
      <c r="B51" s="2" t="s">
        <v>74</v>
      </c>
      <c r="C51" s="32">
        <v>40575</v>
      </c>
      <c r="D51" s="33">
        <v>34457</v>
      </c>
      <c r="E51" s="33">
        <f>D51-C51</f>
        <v>-6118</v>
      </c>
      <c r="F51" s="34">
        <f>(D51/C51)-1</f>
        <v>-0.15078250154035733</v>
      </c>
      <c r="H51" s="2" t="s">
        <v>74</v>
      </c>
      <c r="I51" s="32">
        <v>81160</v>
      </c>
      <c r="J51" s="33">
        <v>72525</v>
      </c>
      <c r="K51" s="33">
        <f>J51-I51</f>
        <v>-8635</v>
      </c>
      <c r="L51" s="34">
        <f>(J51/I51)-1</f>
        <v>-0.10639477575160172</v>
      </c>
    </row>
    <row r="53" spans="2:12" ht="30.75" customHeight="1" x14ac:dyDescent="0.25">
      <c r="B53" s="67" t="s">
        <v>54</v>
      </c>
      <c r="C53" s="67"/>
      <c r="D53" s="67"/>
      <c r="E53" s="67"/>
      <c r="F53" s="67"/>
      <c r="G53" s="79"/>
      <c r="H53" s="79"/>
      <c r="I53" s="79"/>
      <c r="J53" s="79"/>
      <c r="K53" s="79"/>
      <c r="L53" s="79"/>
    </row>
    <row r="55" spans="2:12" x14ac:dyDescent="0.25">
      <c r="B55" s="44" t="s">
        <v>53</v>
      </c>
    </row>
  </sheetData>
  <mergeCells count="21">
    <mergeCell ref="H3:H4"/>
    <mergeCell ref="I3:I4"/>
    <mergeCell ref="J3:J4"/>
    <mergeCell ref="K3:L3"/>
    <mergeCell ref="H17:J17"/>
    <mergeCell ref="K17:L17"/>
    <mergeCell ref="B53:L53"/>
    <mergeCell ref="H37:H38"/>
    <mergeCell ref="I37:I38"/>
    <mergeCell ref="J37:J38"/>
    <mergeCell ref="K37:L37"/>
    <mergeCell ref="E37:F37"/>
    <mergeCell ref="B37:B38"/>
    <mergeCell ref="C37:C38"/>
    <mergeCell ref="D3:D4"/>
    <mergeCell ref="E3:F3"/>
    <mergeCell ref="B17:D17"/>
    <mergeCell ref="E17:F17"/>
    <mergeCell ref="D37:D38"/>
    <mergeCell ref="B3:B4"/>
    <mergeCell ref="C3:C4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{05FF6D0C-7ED9-4E42-AFE3-B85F393D1E99}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{56A7B374-A5AE-4109-99EA-839041876252}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{FA4BA1E1-4640-477C-9D30-E36986F5D9FC}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{7515BB35-2467-4A48-BD31-4B2DCED8035E}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{4D2BD00E-751D-4F00-A35E-CD0D2C3E3F93}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{A6F1A86D-0D5B-4B47-96AB-AB896EB6DC85}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{B8241B4B-F08D-4535-A93A-AE5A65A54FD6}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{4B46C7B1-C68F-4740-9C6E-E62F6462B5AE}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{097A34D6-96D5-4360-B8FE-A75E2C282925}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{3157B0E0-D6CE-4B2B-BD7F-48E99CDADEE0}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{7D3ECA66-B4B8-4515-917C-81BEE87BDB66}</x14:id>
        </ext>
      </extLst>
    </cfRule>
  </conditionalFormatting>
  <conditionalFormatting sqref="F39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{2CAC0730-352E-4C5C-A505-BD10D510A80D}</x14:id>
        </ext>
      </extLst>
    </cfRule>
  </conditionalFormatting>
  <conditionalFormatting sqref="F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{EADE2E12-4AF4-418B-BB66-CBA36101366C}</x14:id>
        </ext>
      </extLst>
    </cfRule>
  </conditionalFormatting>
  <conditionalFormatting sqref="F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{36276FC1-DF05-45F6-803E-8852ED3F82CF}</x14:id>
        </ext>
      </extLst>
    </cfRule>
  </conditionalFormatting>
  <conditionalFormatting sqref="F2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{253AF568-8788-40CC-9650-C83B8AFCD35F}</x14:id>
        </ext>
      </extLst>
    </cfRule>
  </conditionalFormatting>
  <conditionalFormatting sqref="F2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{3072EE9C-6016-4E60-9B8E-D1DA61DEBF79}</x14:id>
        </ext>
      </extLst>
    </cfRule>
  </conditionalFormatting>
  <conditionalFormatting sqref="F18:F24 F26:F34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{2F29614D-B0FE-4A48-84B0-0D10D8559537}</x14:id>
        </ext>
      </extLst>
    </cfRule>
  </conditionalFormatting>
  <conditionalFormatting sqref="F7:F16 F5 F18:F24 F26:F3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{79DEB087-AA3E-47DF-B2C5-47634221B454}</x14:id>
        </ext>
      </extLst>
    </cfRule>
  </conditionalFormatting>
  <conditionalFormatting sqref="F39:F51 F18:F24 F7:F16 F5 F26:F34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{8B7C4672-D710-4186-AC99-EF9623371390}</x14:id>
        </ext>
      </extLst>
    </cfRule>
  </conditionalFormatting>
  <conditionalFormatting sqref="F5:F16 F18:F24 F39:F51 F26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{5E36E9CF-FEFF-447E-8131-B4A034F80341}</x14:id>
        </ext>
      </extLst>
    </cfRule>
  </conditionalFormatting>
  <conditionalFormatting sqref="F39:F51 F18:F34 F5:F1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{2B72D9CE-9B0B-4151-AEAC-C8B8674EBC36}</x14:id>
        </ext>
      </extLst>
    </cfRule>
  </conditionalFormatting>
  <conditionalFormatting sqref="L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{23825105-7A31-4F74-80C3-6E4E261124B7}</x14:id>
        </ext>
      </extLst>
    </cfRule>
  </conditionalFormatting>
  <conditionalFormatting sqref="L1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{6B6C3EB3-FF79-469F-B929-835C4245BBDA}</x14:id>
        </ext>
      </extLst>
    </cfRule>
  </conditionalFormatting>
  <conditionalFormatting sqref="L1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{66DE1FD4-99CD-42A4-99BA-97B6B90F133A}</x14:id>
        </ext>
      </extLst>
    </cfRule>
  </conditionalFormatting>
  <conditionalFormatting sqref="L13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{20317C9F-5D6C-40FE-96F2-4E4455D0F06B}</x14:id>
        </ext>
      </extLst>
    </cfRule>
  </conditionalFormatting>
  <conditionalFormatting sqref="L1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{3FC736C7-7FCE-43A1-9E9C-E3C9A91AF19F}</x14:id>
        </ext>
      </extLst>
    </cfRule>
  </conditionalFormatting>
  <conditionalFormatting sqref="L11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{8E725012-A29A-40D6-8F4C-0C8AF35969B5}</x14:id>
        </ext>
      </extLst>
    </cfRule>
  </conditionalFormatting>
  <conditionalFormatting sqref="L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{9156FFE0-5584-4643-8A0E-3CD26754E83F}</x14:id>
        </ext>
      </extLst>
    </cfRule>
  </conditionalFormatting>
  <conditionalFormatting sqref="L9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{0005D4A6-7D48-43D1-844B-BE827AF052D1}</x14:id>
        </ext>
      </extLst>
    </cfRule>
  </conditionalFormatting>
  <conditionalFormatting sqref="L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{49D5E160-84EC-4EEA-A704-D61D294448EC}</x14:id>
        </ext>
      </extLst>
    </cfRule>
  </conditionalFormatting>
  <conditionalFormatting sqref="L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{D07357EF-1023-46D9-BC79-8B7F618463A2}</x14:id>
        </ext>
      </extLst>
    </cfRule>
  </conditionalFormatting>
  <conditionalFormatting sqref="L7:L1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{B047003A-69B2-4E37-A5E1-BAEE38CFD0C5}</x14:id>
        </ext>
      </extLst>
    </cfRule>
  </conditionalFormatting>
  <conditionalFormatting sqref="L3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{761CDE8C-451A-4D96-8EB4-770DF2CC8F7A}</x14:id>
        </ext>
      </extLst>
    </cfRule>
  </conditionalFormatting>
  <conditionalFormatting sqref="L2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{D463E9C4-56AD-4D12-AE20-DE0755356E1C}</x14:id>
        </ext>
      </extLst>
    </cfRule>
  </conditionalFormatting>
  <conditionalFormatting sqref="L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{5F753B73-7FA3-40F1-AE5F-05E72A1A35CB}</x14:id>
        </ext>
      </extLst>
    </cfRule>
  </conditionalFormatting>
  <conditionalFormatting sqref="L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{34A51FB6-C502-42F4-B1D3-AD16CB8DF7A6}</x14:id>
        </ext>
      </extLst>
    </cfRule>
  </conditionalFormatting>
  <conditionalFormatting sqref="L2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{0120D54D-C165-4B28-AD62-F8180344B42E}</x14:id>
        </ext>
      </extLst>
    </cfRule>
  </conditionalFormatting>
  <conditionalFormatting sqref="L18:L24 L26:L3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{80680787-8E8A-48A0-8C4A-F55060692F78}</x14:id>
        </ext>
      </extLst>
    </cfRule>
  </conditionalFormatting>
  <conditionalFormatting sqref="L7:L16 L5 L18:L24 L26:L3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{B741B6DB-630A-40E6-A6E4-C832D592C9C7}</x14:id>
        </ext>
      </extLst>
    </cfRule>
  </conditionalFormatting>
  <conditionalFormatting sqref="L39:L51 L18:L24 L7:L16 L5 L26:L3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{81D30385-90FF-4FE1-AE02-9AAEF89C38E6}</x14:id>
        </ext>
      </extLst>
    </cfRule>
  </conditionalFormatting>
  <conditionalFormatting sqref="L5:L16 L18:L24 L39:L51 L26:L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{F2863B51-F236-4D9C-8C1D-19163FAF4B86}</x14:id>
        </ext>
      </extLst>
    </cfRule>
  </conditionalFormatting>
  <conditionalFormatting sqref="L39:L51 L18:L34 L5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{AB62D098-A0D8-4CCF-9E47-76CA26606D4D}</x14:id>
        </ext>
      </extLst>
    </cfRule>
  </conditionalFormatting>
  <conditionalFormatting sqref="F5:F16 F18:F34 F39 F41:F49 F5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{53C48B05-1EC5-4244-8C8B-68358AFDD991}</x14:id>
        </ext>
      </extLst>
    </cfRule>
  </conditionalFormatting>
  <conditionalFormatting sqref="L7:L16 L5 L18:L34 L39 L41:L49 L5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{347D1FC8-83C4-4002-91FC-F849B1395950}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C37:D38 I3:J4 I37:J38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FF6D0C-7ED9-4E42-AFE3-B85F393D1E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6A7B374-A5AE-4109-99EA-8390418762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A4BA1E1-4640-477C-9D30-E36986F5D9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515BB35-2467-4A48-BD31-4B2DCED803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D2BD00E-751D-4F00-A35E-CD0D2C3E3F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A6F1A86D-0D5B-4B47-96AB-AB896EB6DC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8241B4B-F08D-4535-A93A-AE5A65A54F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B46C7B1-C68F-4740-9C6E-E62F6462B5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097A34D6-96D5-4360-B8FE-A75E2C282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157B0E0-D6CE-4B2B-BD7F-48E99CDADE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7D3ECA66-B4B8-4515-917C-81BEE87BD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2CAC0730-352E-4C5C-A505-BD10D510A8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EADE2E12-4AF4-418B-BB66-CBA3610136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6276FC1-DF05-45F6-803E-8852ED3F82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53AF568-8788-40CC-9650-C83B8AFCD3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072EE9C-6016-4E60-9B8E-D1DA61DEBF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F29614D-B0FE-4A48-84B0-0D10D85595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79DEB087-AA3E-47DF-B2C5-47634221B4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8B7C4672-D710-4186-AC99-EF96233713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5E36E9CF-FEFF-447E-8131-B4A034F803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2B72D9CE-9B0B-4151-AEAC-C8B8674EBC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23825105-7A31-4F74-80C3-6E4E261124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B6C3EB3-FF79-469F-B929-835C4245BB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6DE1FD4-99CD-42A4-99BA-97B6B90F13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0317C9F-5D6C-40FE-96F2-4E4455D0F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3FC736C7-7FCE-43A1-9E9C-E3C9A91AF1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8E725012-A29A-40D6-8F4C-0C8AF35969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9156FFE0-5584-4643-8A0E-3CD26754E8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05D4A6-7D48-43D1-844B-BE827AF052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49D5E160-84EC-4EEA-A704-D61D29444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D07357EF-1023-46D9-BC79-8B7F618463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047003A-69B2-4E37-A5E1-BAEE38CFD0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61CDE8C-451A-4D96-8EB4-770DF2CC8F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D463E9C4-56AD-4D12-AE20-DE0755356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5F753B73-7FA3-40F1-AE5F-05E72A1A35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34A51FB6-C502-42F4-B1D3-AD16CB8DF7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0120D54D-C165-4B28-AD62-F8180344B4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80680787-8E8A-48A0-8C4A-F55060692F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B741B6DB-630A-40E6-A6E4-C832D592C9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81D30385-90FF-4FE1-AE02-9AAEF89C38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F2863B51-F236-4D9C-8C1D-19163FAF4B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AB62D098-A0D8-4CCF-9E47-76CA26606D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53C48B05-1EC5-4244-8C8B-68358AFDD9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347D1FC8-83C4-4002-91FC-F849B13959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55"/>
  <sheetViews>
    <sheetView topLeftCell="A27" workbookViewId="0">
      <selection activeCell="B53" sqref="B53:L53"/>
    </sheetView>
  </sheetViews>
  <sheetFormatPr defaultRowHeight="15" x14ac:dyDescent="0.25"/>
  <cols>
    <col min="2" max="2" width="26.28515625" customWidth="1"/>
    <col min="8" max="8" width="25.85546875" customWidth="1"/>
    <col min="9" max="9" width="10.5703125" customWidth="1"/>
  </cols>
  <sheetData>
    <row r="1" spans="2:12" x14ac:dyDescent="0.25">
      <c r="B1" s="1" t="s">
        <v>57</v>
      </c>
      <c r="H1" s="1"/>
    </row>
    <row r="2" spans="2:12" ht="15.75" thickBot="1" x14ac:dyDescent="0.3">
      <c r="B2" s="2" t="s">
        <v>66</v>
      </c>
      <c r="H2" s="2" t="s">
        <v>67</v>
      </c>
    </row>
    <row r="3" spans="2:12" ht="15.75" thickTop="1" x14ac:dyDescent="0.25">
      <c r="B3" s="68"/>
      <c r="C3" s="70" t="s">
        <v>0</v>
      </c>
      <c r="D3" s="71" t="s">
        <v>1</v>
      </c>
      <c r="E3" s="73" t="s">
        <v>8</v>
      </c>
      <c r="F3" s="74"/>
      <c r="H3" s="68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69"/>
      <c r="C4" s="69"/>
      <c r="D4" s="72"/>
      <c r="E4" s="3" t="s">
        <v>11</v>
      </c>
      <c r="F4" s="3" t="s">
        <v>3</v>
      </c>
      <c r="H4" s="69"/>
      <c r="I4" s="69"/>
      <c r="J4" s="72"/>
      <c r="K4" s="3" t="s">
        <v>11</v>
      </c>
      <c r="L4" s="3" t="s">
        <v>3</v>
      </c>
    </row>
    <row r="5" spans="2:12" x14ac:dyDescent="0.25">
      <c r="B5" s="4" t="s">
        <v>7</v>
      </c>
      <c r="C5" s="5">
        <v>170177</v>
      </c>
      <c r="D5" s="6">
        <v>79873</v>
      </c>
      <c r="E5" s="7">
        <f>D5-C5</f>
        <v>-90304</v>
      </c>
      <c r="F5" s="8">
        <f>(D5/C5)-1</f>
        <v>-0.5306475023064221</v>
      </c>
      <c r="H5" s="4" t="s">
        <v>7</v>
      </c>
      <c r="I5" s="5">
        <v>458236</v>
      </c>
      <c r="J5" s="6">
        <v>333793</v>
      </c>
      <c r="K5" s="7">
        <f>J5-I5</f>
        <v>-124443</v>
      </c>
      <c r="L5" s="8">
        <f>(J5/I5)-1</f>
        <v>-0.27156967152297073</v>
      </c>
    </row>
    <row r="6" spans="2:12" x14ac:dyDescent="0.25">
      <c r="B6" s="45" t="s">
        <v>97</v>
      </c>
      <c r="D6" s="9"/>
      <c r="H6" s="45" t="s">
        <v>98</v>
      </c>
      <c r="J6" s="9"/>
    </row>
    <row r="7" spans="2:12" x14ac:dyDescent="0.25">
      <c r="B7" s="10" t="s">
        <v>12</v>
      </c>
      <c r="C7" s="11">
        <v>34458</v>
      </c>
      <c r="D7" s="12">
        <v>22869</v>
      </c>
      <c r="E7" s="11">
        <f t="shared" ref="E7:E16" si="0">D7-C7</f>
        <v>-11589</v>
      </c>
      <c r="F7" s="13">
        <f t="shared" ref="F7:F16" si="1">(D7/C7)-1</f>
        <v>-0.33632247954030992</v>
      </c>
      <c r="H7" s="10" t="s">
        <v>12</v>
      </c>
      <c r="I7" s="11">
        <v>111892</v>
      </c>
      <c r="J7" s="12">
        <v>94041</v>
      </c>
      <c r="K7" s="11">
        <f t="shared" ref="K7:K16" si="2">J7-I7</f>
        <v>-17851</v>
      </c>
      <c r="L7" s="13">
        <f t="shared" ref="L7:L16" si="3">(J7/I7)-1</f>
        <v>-0.15953776856254243</v>
      </c>
    </row>
    <row r="8" spans="2:12" x14ac:dyDescent="0.25">
      <c r="B8" t="s">
        <v>13</v>
      </c>
      <c r="C8" s="14">
        <v>38088</v>
      </c>
      <c r="D8" s="15">
        <v>14646</v>
      </c>
      <c r="E8" s="14">
        <f t="shared" si="0"/>
        <v>-23442</v>
      </c>
      <c r="F8" s="16">
        <f t="shared" si="1"/>
        <v>-0.61546943919344677</v>
      </c>
      <c r="H8" t="s">
        <v>13</v>
      </c>
      <c r="I8" s="14">
        <v>92339</v>
      </c>
      <c r="J8" s="15">
        <v>50005</v>
      </c>
      <c r="K8" s="14">
        <f t="shared" si="2"/>
        <v>-42334</v>
      </c>
      <c r="L8" s="16">
        <f t="shared" si="3"/>
        <v>-0.45846283802077126</v>
      </c>
    </row>
    <row r="9" spans="2:12" x14ac:dyDescent="0.25">
      <c r="B9" s="10" t="s">
        <v>17</v>
      </c>
      <c r="C9" s="11">
        <v>1990</v>
      </c>
      <c r="D9" s="12">
        <v>5654</v>
      </c>
      <c r="E9" s="11">
        <f t="shared" si="0"/>
        <v>3664</v>
      </c>
      <c r="F9" s="13">
        <f t="shared" si="1"/>
        <v>1.8412060301507536</v>
      </c>
      <c r="H9" s="10" t="s">
        <v>16</v>
      </c>
      <c r="I9" s="11">
        <v>32948</v>
      </c>
      <c r="J9" s="12">
        <v>23372</v>
      </c>
      <c r="K9" s="11">
        <f t="shared" si="2"/>
        <v>-9576</v>
      </c>
      <c r="L9" s="13">
        <f t="shared" si="3"/>
        <v>-0.29063979604224843</v>
      </c>
    </row>
    <row r="10" spans="2:12" x14ac:dyDescent="0.25">
      <c r="B10" t="s">
        <v>19</v>
      </c>
      <c r="C10" s="14">
        <v>6126</v>
      </c>
      <c r="D10" s="15">
        <v>4983</v>
      </c>
      <c r="E10" s="14">
        <f t="shared" si="0"/>
        <v>-1143</v>
      </c>
      <c r="F10" s="16">
        <f t="shared" si="1"/>
        <v>-0.18658178256611169</v>
      </c>
      <c r="H10" t="s">
        <v>15</v>
      </c>
      <c r="I10" s="14">
        <v>24236</v>
      </c>
      <c r="J10" s="15">
        <v>19576</v>
      </c>
      <c r="K10" s="14">
        <f t="shared" si="2"/>
        <v>-4660</v>
      </c>
      <c r="L10" s="16">
        <f t="shared" si="3"/>
        <v>-0.19227595312757884</v>
      </c>
    </row>
    <row r="11" spans="2:12" x14ac:dyDescent="0.25">
      <c r="B11" s="10" t="s">
        <v>15</v>
      </c>
      <c r="C11" s="11">
        <v>10702</v>
      </c>
      <c r="D11" s="12">
        <v>4614</v>
      </c>
      <c r="E11" s="11">
        <f t="shared" si="0"/>
        <v>-6088</v>
      </c>
      <c r="F11" s="13">
        <f t="shared" si="1"/>
        <v>-0.56886563259203893</v>
      </c>
      <c r="H11" s="10" t="s">
        <v>14</v>
      </c>
      <c r="I11" s="11">
        <v>19805</v>
      </c>
      <c r="J11" s="12">
        <v>19188</v>
      </c>
      <c r="K11" s="11">
        <f t="shared" si="2"/>
        <v>-617</v>
      </c>
      <c r="L11" s="13">
        <f t="shared" si="3"/>
        <v>-3.1153749053269397E-2</v>
      </c>
    </row>
    <row r="12" spans="2:12" x14ac:dyDescent="0.25">
      <c r="B12" t="s">
        <v>14</v>
      </c>
      <c r="C12" s="14">
        <v>7604</v>
      </c>
      <c r="D12" s="15">
        <v>4109</v>
      </c>
      <c r="E12" s="14">
        <f t="shared" si="0"/>
        <v>-3495</v>
      </c>
      <c r="F12" s="16">
        <f t="shared" si="1"/>
        <v>-0.45962651236191476</v>
      </c>
      <c r="H12" t="s">
        <v>19</v>
      </c>
      <c r="I12" s="14">
        <v>17134</v>
      </c>
      <c r="J12" s="15">
        <v>16408</v>
      </c>
      <c r="K12" s="14">
        <f t="shared" si="2"/>
        <v>-726</v>
      </c>
      <c r="L12" s="16">
        <f t="shared" si="3"/>
        <v>-4.2371892144274503E-2</v>
      </c>
    </row>
    <row r="13" spans="2:12" x14ac:dyDescent="0.25">
      <c r="B13" s="10" t="s">
        <v>16</v>
      </c>
      <c r="C13" s="11">
        <v>9099</v>
      </c>
      <c r="D13" s="12">
        <v>2510</v>
      </c>
      <c r="E13" s="11">
        <f t="shared" si="0"/>
        <v>-6589</v>
      </c>
      <c r="F13" s="13">
        <f t="shared" si="1"/>
        <v>-0.7241455104956589</v>
      </c>
      <c r="H13" s="10" t="s">
        <v>17</v>
      </c>
      <c r="I13" s="11">
        <v>5061</v>
      </c>
      <c r="J13" s="12">
        <v>11301</v>
      </c>
      <c r="K13" s="11">
        <f t="shared" si="2"/>
        <v>6240</v>
      </c>
      <c r="L13" s="13">
        <f t="shared" si="3"/>
        <v>1.2329579134558388</v>
      </c>
    </row>
    <row r="14" spans="2:12" x14ac:dyDescent="0.25">
      <c r="B14" t="s">
        <v>21</v>
      </c>
      <c r="C14" s="14">
        <v>5971</v>
      </c>
      <c r="D14" s="15">
        <v>1989</v>
      </c>
      <c r="E14" s="14">
        <f t="shared" si="0"/>
        <v>-3982</v>
      </c>
      <c r="F14" s="16">
        <f t="shared" si="1"/>
        <v>-0.66688996817953439</v>
      </c>
      <c r="H14" t="s">
        <v>18</v>
      </c>
      <c r="I14" s="14">
        <v>8790</v>
      </c>
      <c r="J14" s="15">
        <v>7215</v>
      </c>
      <c r="K14" s="14">
        <f t="shared" si="2"/>
        <v>-1575</v>
      </c>
      <c r="L14" s="16">
        <f t="shared" si="3"/>
        <v>-0.17918088737201365</v>
      </c>
    </row>
    <row r="15" spans="2:12" x14ac:dyDescent="0.25">
      <c r="B15" s="10" t="s">
        <v>24</v>
      </c>
      <c r="C15" s="11">
        <v>3551</v>
      </c>
      <c r="D15" s="12">
        <v>1819</v>
      </c>
      <c r="E15" s="11">
        <f t="shared" si="0"/>
        <v>-1732</v>
      </c>
      <c r="F15" s="13">
        <f t="shared" si="1"/>
        <v>-0.48774992959729657</v>
      </c>
      <c r="H15" s="10" t="s">
        <v>23</v>
      </c>
      <c r="I15" s="11">
        <v>11149</v>
      </c>
      <c r="J15" s="12">
        <v>6427</v>
      </c>
      <c r="K15" s="11">
        <f t="shared" si="2"/>
        <v>-4722</v>
      </c>
      <c r="L15" s="13">
        <f t="shared" si="3"/>
        <v>-0.42353574311597453</v>
      </c>
    </row>
    <row r="16" spans="2:12" x14ac:dyDescent="0.25">
      <c r="B16" s="35" t="s">
        <v>22</v>
      </c>
      <c r="C16" s="36">
        <v>4432</v>
      </c>
      <c r="D16" s="37">
        <v>1819</v>
      </c>
      <c r="E16" s="36">
        <f t="shared" si="0"/>
        <v>-2613</v>
      </c>
      <c r="F16" s="38">
        <f t="shared" si="1"/>
        <v>-0.58957581227436817</v>
      </c>
      <c r="H16" s="35" t="s">
        <v>21</v>
      </c>
      <c r="I16" s="36">
        <v>13658</v>
      </c>
      <c r="J16" s="37">
        <v>6658</v>
      </c>
      <c r="K16" s="36">
        <f t="shared" si="2"/>
        <v>-7000</v>
      </c>
      <c r="L16" s="38">
        <f t="shared" si="3"/>
        <v>-0.51252013471957825</v>
      </c>
    </row>
    <row r="17" spans="2:12" x14ac:dyDescent="0.25">
      <c r="B17" s="75" t="s">
        <v>62</v>
      </c>
      <c r="C17" s="75"/>
      <c r="D17" s="76"/>
      <c r="E17" s="77"/>
      <c r="F17" s="78"/>
      <c r="H17" s="75" t="s">
        <v>68</v>
      </c>
      <c r="I17" s="75"/>
      <c r="J17" s="76"/>
      <c r="K17" s="77"/>
      <c r="L17" s="78"/>
    </row>
    <row r="18" spans="2:12" x14ac:dyDescent="0.25">
      <c r="B18" s="17" t="s">
        <v>18</v>
      </c>
      <c r="C18" s="18">
        <v>2793</v>
      </c>
      <c r="D18" s="19">
        <v>1570</v>
      </c>
      <c r="E18" s="20">
        <f t="shared" ref="E18:E34" si="4">D18-C18</f>
        <v>-1223</v>
      </c>
      <c r="F18" s="13">
        <f t="shared" ref="F18:F34" si="5">(D18/C18)-1</f>
        <v>-0.43788041532402433</v>
      </c>
      <c r="H18" s="17" t="s">
        <v>22</v>
      </c>
      <c r="I18" s="18">
        <v>10461</v>
      </c>
      <c r="J18" s="19">
        <v>6224</v>
      </c>
      <c r="K18" s="20">
        <f t="shared" ref="K18:K34" si="6">J18-I18</f>
        <v>-4237</v>
      </c>
      <c r="L18" s="13">
        <f t="shared" ref="L18:L34" si="7">(J18/I18)-1</f>
        <v>-0.40502819998088135</v>
      </c>
    </row>
    <row r="19" spans="2:12" x14ac:dyDescent="0.25">
      <c r="B19" s="21" t="s">
        <v>23</v>
      </c>
      <c r="C19" s="22">
        <v>5226</v>
      </c>
      <c r="D19" s="23">
        <v>1383</v>
      </c>
      <c r="E19" s="24">
        <f t="shared" si="4"/>
        <v>-3843</v>
      </c>
      <c r="F19" s="16">
        <f t="shared" si="5"/>
        <v>-0.73536165327210101</v>
      </c>
      <c r="H19" s="21" t="s">
        <v>24</v>
      </c>
      <c r="I19" s="22">
        <v>9238</v>
      </c>
      <c r="J19" s="23">
        <v>6047</v>
      </c>
      <c r="K19" s="24">
        <f t="shared" si="6"/>
        <v>-3191</v>
      </c>
      <c r="L19" s="16">
        <f t="shared" si="7"/>
        <v>-0.34542108681532802</v>
      </c>
    </row>
    <row r="20" spans="2:12" x14ac:dyDescent="0.25">
      <c r="B20" s="17" t="s">
        <v>20</v>
      </c>
      <c r="C20" s="18">
        <v>3429</v>
      </c>
      <c r="D20" s="19">
        <v>1281</v>
      </c>
      <c r="E20" s="20">
        <f t="shared" si="4"/>
        <v>-2148</v>
      </c>
      <c r="F20" s="13">
        <f t="shared" si="5"/>
        <v>-0.62642169728783903</v>
      </c>
      <c r="H20" s="17" t="s">
        <v>20</v>
      </c>
      <c r="I20" s="18">
        <v>8371</v>
      </c>
      <c r="J20" s="19">
        <v>5728</v>
      </c>
      <c r="K20" s="20">
        <f t="shared" si="6"/>
        <v>-2643</v>
      </c>
      <c r="L20" s="13">
        <f t="shared" si="7"/>
        <v>-0.3157328873491817</v>
      </c>
    </row>
    <row r="21" spans="2:12" x14ac:dyDescent="0.25">
      <c r="B21" s="21" t="s">
        <v>32</v>
      </c>
      <c r="C21" s="22">
        <v>1008</v>
      </c>
      <c r="D21" s="23">
        <v>224</v>
      </c>
      <c r="E21" s="24">
        <f t="shared" si="4"/>
        <v>-784</v>
      </c>
      <c r="F21" s="16">
        <f t="shared" si="5"/>
        <v>-0.77777777777777779</v>
      </c>
      <c r="H21" s="21" t="s">
        <v>26</v>
      </c>
      <c r="I21" s="22">
        <v>7661</v>
      </c>
      <c r="J21" s="23">
        <v>5585</v>
      </c>
      <c r="K21" s="24">
        <f t="shared" si="6"/>
        <v>-2076</v>
      </c>
      <c r="L21" s="16">
        <f t="shared" si="7"/>
        <v>-0.2709829004046469</v>
      </c>
    </row>
    <row r="22" spans="2:12" x14ac:dyDescent="0.25">
      <c r="B22" s="17" t="s">
        <v>6</v>
      </c>
      <c r="C22" s="18">
        <v>1815</v>
      </c>
      <c r="D22" s="19">
        <v>860</v>
      </c>
      <c r="E22" s="20">
        <f t="shared" si="4"/>
        <v>-955</v>
      </c>
      <c r="F22" s="13">
        <f t="shared" si="5"/>
        <v>-0.52617079889807161</v>
      </c>
      <c r="H22" s="17" t="s">
        <v>5</v>
      </c>
      <c r="I22" s="18">
        <v>5999</v>
      </c>
      <c r="J22" s="19">
        <v>5396</v>
      </c>
      <c r="K22" s="20">
        <f t="shared" si="6"/>
        <v>-603</v>
      </c>
      <c r="L22" s="13">
        <f t="shared" si="7"/>
        <v>-0.10051675279213201</v>
      </c>
    </row>
    <row r="23" spans="2:12" x14ac:dyDescent="0.25">
      <c r="B23" s="21" t="s">
        <v>27</v>
      </c>
      <c r="C23" s="22">
        <v>1506</v>
      </c>
      <c r="D23" s="23">
        <v>833</v>
      </c>
      <c r="E23" s="24">
        <f t="shared" si="4"/>
        <v>-673</v>
      </c>
      <c r="F23" s="16">
        <f t="shared" si="5"/>
        <v>-0.44687915006640111</v>
      </c>
      <c r="H23" s="21" t="s">
        <v>30</v>
      </c>
      <c r="I23" s="22">
        <v>4590</v>
      </c>
      <c r="J23" s="23">
        <v>4448</v>
      </c>
      <c r="K23" s="24">
        <f t="shared" si="6"/>
        <v>-142</v>
      </c>
      <c r="L23" s="16">
        <f t="shared" si="7"/>
        <v>-3.0936819172113328E-2</v>
      </c>
    </row>
    <row r="24" spans="2:12" x14ac:dyDescent="0.25">
      <c r="B24" s="17" t="s">
        <v>25</v>
      </c>
      <c r="C24" s="18">
        <v>2965</v>
      </c>
      <c r="D24" s="19">
        <v>751</v>
      </c>
      <c r="E24" s="20">
        <f t="shared" si="4"/>
        <v>-2214</v>
      </c>
      <c r="F24" s="13">
        <f t="shared" si="5"/>
        <v>-0.74671163575042154</v>
      </c>
      <c r="H24" s="17" t="s">
        <v>25</v>
      </c>
      <c r="I24" s="18">
        <v>7028</v>
      </c>
      <c r="J24" s="19">
        <v>4515</v>
      </c>
      <c r="K24" s="20">
        <f t="shared" si="6"/>
        <v>-2513</v>
      </c>
      <c r="L24" s="13">
        <f t="shared" si="7"/>
        <v>-0.35756972111553786</v>
      </c>
    </row>
    <row r="25" spans="2:12" x14ac:dyDescent="0.25">
      <c r="B25" s="21" t="s">
        <v>29</v>
      </c>
      <c r="C25" s="22">
        <v>1306</v>
      </c>
      <c r="D25" s="23">
        <v>716</v>
      </c>
      <c r="E25" s="24">
        <f t="shared" si="4"/>
        <v>-590</v>
      </c>
      <c r="F25" s="16">
        <f t="shared" si="5"/>
        <v>-0.4517611026033691</v>
      </c>
      <c r="H25" s="21" t="s">
        <v>29</v>
      </c>
      <c r="I25" s="22">
        <v>3888</v>
      </c>
      <c r="J25" s="23">
        <v>3882</v>
      </c>
      <c r="K25" s="24">
        <f t="shared" si="6"/>
        <v>-6</v>
      </c>
      <c r="L25" s="16">
        <f t="shared" si="7"/>
        <v>-1.5432098765432167E-3</v>
      </c>
    </row>
    <row r="26" spans="2:12" x14ac:dyDescent="0.25">
      <c r="B26" s="42" t="s">
        <v>39</v>
      </c>
      <c r="C26" s="18">
        <v>1667</v>
      </c>
      <c r="D26" s="19">
        <v>637</v>
      </c>
      <c r="E26" s="11">
        <f t="shared" si="4"/>
        <v>-1030</v>
      </c>
      <c r="F26" s="43">
        <f t="shared" si="5"/>
        <v>-0.61787642471505699</v>
      </c>
      <c r="H26" s="42" t="s">
        <v>27</v>
      </c>
      <c r="I26" s="18">
        <v>3743</v>
      </c>
      <c r="J26" s="19">
        <v>3732</v>
      </c>
      <c r="K26" s="11">
        <f t="shared" si="6"/>
        <v>-11</v>
      </c>
      <c r="L26" s="43">
        <f t="shared" si="7"/>
        <v>-2.938819129040926E-3</v>
      </c>
    </row>
    <row r="27" spans="2:12" x14ac:dyDescent="0.25">
      <c r="B27" s="21" t="s">
        <v>31</v>
      </c>
      <c r="C27" s="22">
        <v>2203</v>
      </c>
      <c r="D27" s="23">
        <v>576</v>
      </c>
      <c r="E27" s="39">
        <f t="shared" si="4"/>
        <v>-1627</v>
      </c>
      <c r="F27" s="40">
        <f t="shared" si="5"/>
        <v>-0.73853835678620061</v>
      </c>
      <c r="H27" s="21" t="s">
        <v>31</v>
      </c>
      <c r="I27" s="22">
        <v>5960</v>
      </c>
      <c r="J27" s="23">
        <v>3585</v>
      </c>
      <c r="K27" s="39">
        <f t="shared" si="6"/>
        <v>-2375</v>
      </c>
      <c r="L27" s="40">
        <f t="shared" si="7"/>
        <v>-0.39848993288590606</v>
      </c>
    </row>
    <row r="28" spans="2:12" x14ac:dyDescent="0.25">
      <c r="B28" s="17" t="s">
        <v>34</v>
      </c>
      <c r="C28" s="18">
        <v>607</v>
      </c>
      <c r="D28" s="19">
        <v>574</v>
      </c>
      <c r="E28" s="20">
        <f t="shared" si="4"/>
        <v>-33</v>
      </c>
      <c r="F28" s="13">
        <f t="shared" si="5"/>
        <v>-5.4365733113673764E-2</v>
      </c>
      <c r="H28" s="17" t="s">
        <v>32</v>
      </c>
      <c r="I28" s="18">
        <v>2414</v>
      </c>
      <c r="J28" s="19">
        <v>2249</v>
      </c>
      <c r="K28" s="20">
        <f t="shared" si="6"/>
        <v>-165</v>
      </c>
      <c r="L28" s="13">
        <f t="shared" si="7"/>
        <v>-6.8351284175642069E-2</v>
      </c>
    </row>
    <row r="29" spans="2:12" x14ac:dyDescent="0.25">
      <c r="B29" s="21" t="s">
        <v>35</v>
      </c>
      <c r="C29" s="22">
        <v>1613</v>
      </c>
      <c r="D29" s="23">
        <v>352</v>
      </c>
      <c r="E29" s="24">
        <f t="shared" si="4"/>
        <v>-1261</v>
      </c>
      <c r="F29" s="16">
        <f t="shared" si="5"/>
        <v>-0.78177309361438319</v>
      </c>
      <c r="H29" s="21" t="s">
        <v>33</v>
      </c>
      <c r="I29" s="22">
        <v>2941</v>
      </c>
      <c r="J29" s="23">
        <v>2205</v>
      </c>
      <c r="K29" s="24">
        <f t="shared" si="6"/>
        <v>-736</v>
      </c>
      <c r="L29" s="16">
        <f t="shared" si="7"/>
        <v>-0.25025501530091809</v>
      </c>
    </row>
    <row r="30" spans="2:12" x14ac:dyDescent="0.25">
      <c r="B30" s="17" t="s">
        <v>30</v>
      </c>
      <c r="C30" s="18">
        <v>1383</v>
      </c>
      <c r="D30" s="19">
        <v>320</v>
      </c>
      <c r="E30" s="20">
        <f t="shared" si="4"/>
        <v>-1063</v>
      </c>
      <c r="F30" s="13">
        <f t="shared" si="5"/>
        <v>-0.76861894432393352</v>
      </c>
      <c r="H30" s="17" t="s">
        <v>39</v>
      </c>
      <c r="I30" s="18">
        <v>3783</v>
      </c>
      <c r="J30" s="19">
        <v>1966</v>
      </c>
      <c r="K30" s="20">
        <f t="shared" si="6"/>
        <v>-1817</v>
      </c>
      <c r="L30" s="13">
        <f t="shared" si="7"/>
        <v>-0.48030663494581016</v>
      </c>
    </row>
    <row r="31" spans="2:12" x14ac:dyDescent="0.25">
      <c r="B31" s="21" t="s">
        <v>33</v>
      </c>
      <c r="C31" s="22">
        <v>1181</v>
      </c>
      <c r="D31" s="23">
        <v>303</v>
      </c>
      <c r="E31" s="24">
        <f t="shared" si="4"/>
        <v>-878</v>
      </c>
      <c r="F31" s="16">
        <f t="shared" si="5"/>
        <v>-0.74343776460626587</v>
      </c>
      <c r="H31" s="21" t="s">
        <v>34</v>
      </c>
      <c r="I31" s="22">
        <v>1489</v>
      </c>
      <c r="J31" s="23">
        <v>1471</v>
      </c>
      <c r="K31" s="24">
        <f t="shared" si="6"/>
        <v>-18</v>
      </c>
      <c r="L31" s="16">
        <f t="shared" si="7"/>
        <v>-1.2088650100738785E-2</v>
      </c>
    </row>
    <row r="32" spans="2:12" x14ac:dyDescent="0.25">
      <c r="B32" s="17" t="s">
        <v>26</v>
      </c>
      <c r="C32" s="18">
        <v>2144</v>
      </c>
      <c r="D32" s="19">
        <v>1180</v>
      </c>
      <c r="E32" s="20">
        <f t="shared" si="4"/>
        <v>-964</v>
      </c>
      <c r="F32" s="13">
        <f t="shared" si="5"/>
        <v>-0.44962686567164178</v>
      </c>
      <c r="H32" s="17" t="s">
        <v>35</v>
      </c>
      <c r="I32" s="18">
        <v>2530</v>
      </c>
      <c r="J32" s="19">
        <v>993</v>
      </c>
      <c r="K32" s="20">
        <f t="shared" si="6"/>
        <v>-1537</v>
      </c>
      <c r="L32" s="13">
        <f t="shared" si="7"/>
        <v>-0.60750988142292495</v>
      </c>
    </row>
    <row r="33" spans="2:12" x14ac:dyDescent="0.25">
      <c r="B33" s="21" t="s">
        <v>36</v>
      </c>
      <c r="C33" s="22">
        <v>203</v>
      </c>
      <c r="D33" s="23">
        <v>79</v>
      </c>
      <c r="E33" s="24">
        <f t="shared" si="4"/>
        <v>-124</v>
      </c>
      <c r="F33" s="16">
        <f t="shared" si="5"/>
        <v>-0.61083743842364524</v>
      </c>
      <c r="H33" s="21" t="s">
        <v>36</v>
      </c>
      <c r="I33" s="22">
        <v>384</v>
      </c>
      <c r="J33" s="23">
        <v>277</v>
      </c>
      <c r="K33" s="24">
        <f t="shared" si="6"/>
        <v>-107</v>
      </c>
      <c r="L33" s="16">
        <f t="shared" si="7"/>
        <v>-0.27864583333333337</v>
      </c>
    </row>
    <row r="34" spans="2:12" ht="15.75" thickBot="1" x14ac:dyDescent="0.3">
      <c r="B34" s="25" t="s">
        <v>37</v>
      </c>
      <c r="C34" s="26">
        <v>17107</v>
      </c>
      <c r="D34" s="27">
        <v>3223</v>
      </c>
      <c r="E34" s="28">
        <f t="shared" si="4"/>
        <v>-13884</v>
      </c>
      <c r="F34" s="29">
        <f t="shared" si="5"/>
        <v>-0.81159759162915768</v>
      </c>
      <c r="H34" s="25" t="s">
        <v>37</v>
      </c>
      <c r="I34" s="26">
        <v>40744</v>
      </c>
      <c r="J34" s="27">
        <v>21299</v>
      </c>
      <c r="K34" s="28">
        <f t="shared" si="6"/>
        <v>-19445</v>
      </c>
      <c r="L34" s="29">
        <f t="shared" si="7"/>
        <v>-0.47724818378166112</v>
      </c>
    </row>
    <row r="35" spans="2:12" x14ac:dyDescent="0.25">
      <c r="B35" s="41" t="s">
        <v>63</v>
      </c>
      <c r="H35" s="41" t="s">
        <v>69</v>
      </c>
    </row>
    <row r="36" spans="2:12" ht="15.75" thickBot="1" x14ac:dyDescent="0.3">
      <c r="B36" s="2" t="s">
        <v>64</v>
      </c>
      <c r="H36" s="2" t="s">
        <v>65</v>
      </c>
    </row>
    <row r="37" spans="2:12" ht="15.75" thickTop="1" x14ac:dyDescent="0.25">
      <c r="B37" s="68"/>
      <c r="C37" s="70" t="s">
        <v>0</v>
      </c>
      <c r="D37" s="71" t="s">
        <v>1</v>
      </c>
      <c r="E37" s="73" t="s">
        <v>8</v>
      </c>
      <c r="F37" s="74"/>
      <c r="H37" s="68"/>
      <c r="I37" s="70" t="s">
        <v>0</v>
      </c>
      <c r="J37" s="71" t="s">
        <v>1</v>
      </c>
      <c r="K37" s="73" t="s">
        <v>8</v>
      </c>
      <c r="L37" s="74"/>
    </row>
    <row r="38" spans="2:12" ht="15.75" thickBot="1" x14ac:dyDescent="0.3">
      <c r="B38" s="69"/>
      <c r="C38" s="69"/>
      <c r="D38" s="72"/>
      <c r="E38" s="3" t="s">
        <v>11</v>
      </c>
      <c r="F38" s="3" t="s">
        <v>3</v>
      </c>
      <c r="H38" s="69"/>
      <c r="I38" s="69"/>
      <c r="J38" s="72"/>
      <c r="K38" s="3" t="s">
        <v>11</v>
      </c>
      <c r="L38" s="3" t="s">
        <v>3</v>
      </c>
    </row>
    <row r="39" spans="2:12" x14ac:dyDescent="0.25">
      <c r="B39" s="4" t="s">
        <v>7</v>
      </c>
      <c r="C39" s="5">
        <v>170177</v>
      </c>
      <c r="D39" s="6">
        <v>79873</v>
      </c>
      <c r="E39" s="7">
        <f>D39-C39</f>
        <v>-90304</v>
      </c>
      <c r="F39" s="8">
        <f>(D39/C39)-1</f>
        <v>-0.5306475023064221</v>
      </c>
      <c r="H39" s="4" t="s">
        <v>7</v>
      </c>
      <c r="I39" s="5">
        <v>458236</v>
      </c>
      <c r="J39" s="6">
        <v>333793</v>
      </c>
      <c r="K39" s="7">
        <f>J39-I39</f>
        <v>-124443</v>
      </c>
      <c r="L39" s="8">
        <f>(J39/I39)-1</f>
        <v>-0.27156967152297073</v>
      </c>
    </row>
    <row r="40" spans="2:12" x14ac:dyDescent="0.25">
      <c r="D40" s="9"/>
      <c r="J40" s="9"/>
    </row>
    <row r="41" spans="2:12" x14ac:dyDescent="0.25">
      <c r="B41" s="10" t="s">
        <v>41</v>
      </c>
      <c r="C41" s="20">
        <v>9900</v>
      </c>
      <c r="D41" s="12">
        <v>3450</v>
      </c>
      <c r="E41" s="20">
        <f t="shared" ref="E41:E49" si="8">D41-C41</f>
        <v>-6450</v>
      </c>
      <c r="F41" s="13">
        <f t="shared" ref="F41:F49" si="9">(D41/C41)-1</f>
        <v>-0.65151515151515149</v>
      </c>
      <c r="H41" s="10" t="s">
        <v>41</v>
      </c>
      <c r="I41" s="20">
        <v>25167</v>
      </c>
      <c r="J41" s="12">
        <v>16352</v>
      </c>
      <c r="K41" s="20">
        <f t="shared" ref="K41:K49" si="10">J41-I41</f>
        <v>-8815</v>
      </c>
      <c r="L41" s="13">
        <f t="shared" ref="L41:L49" si="11">(J41/I41)-1</f>
        <v>-0.35026026145349065</v>
      </c>
    </row>
    <row r="42" spans="2:12" x14ac:dyDescent="0.25">
      <c r="B42" t="s">
        <v>42</v>
      </c>
      <c r="C42" s="24">
        <v>37251</v>
      </c>
      <c r="D42" s="15">
        <v>24439</v>
      </c>
      <c r="E42" s="24">
        <f t="shared" si="8"/>
        <v>-12812</v>
      </c>
      <c r="F42" s="16">
        <f t="shared" si="9"/>
        <v>-0.34393707551475128</v>
      </c>
      <c r="H42" t="s">
        <v>42</v>
      </c>
      <c r="I42" s="24">
        <v>120682</v>
      </c>
      <c r="J42" s="15">
        <v>101256</v>
      </c>
      <c r="K42" s="24">
        <f t="shared" si="10"/>
        <v>-19426</v>
      </c>
      <c r="L42" s="16">
        <f t="shared" si="11"/>
        <v>-0.16096849571601402</v>
      </c>
    </row>
    <row r="43" spans="2:12" x14ac:dyDescent="0.25">
      <c r="B43" s="10" t="s">
        <v>43</v>
      </c>
      <c r="C43" s="20">
        <v>25555</v>
      </c>
      <c r="D43" s="12">
        <v>11776</v>
      </c>
      <c r="E43" s="20">
        <f t="shared" si="8"/>
        <v>-13779</v>
      </c>
      <c r="F43" s="13">
        <f t="shared" si="9"/>
        <v>-0.53918998239092153</v>
      </c>
      <c r="H43" s="10" t="s">
        <v>43</v>
      </c>
      <c r="I43" s="20">
        <v>62457</v>
      </c>
      <c r="J43" s="12">
        <v>54355</v>
      </c>
      <c r="K43" s="20">
        <f t="shared" si="10"/>
        <v>-8102</v>
      </c>
      <c r="L43" s="13">
        <f t="shared" si="11"/>
        <v>-0.12972124821877451</v>
      </c>
    </row>
    <row r="44" spans="2:12" x14ac:dyDescent="0.25">
      <c r="B44" t="s">
        <v>46</v>
      </c>
      <c r="C44" s="24">
        <v>9658</v>
      </c>
      <c r="D44" s="15">
        <v>3202</v>
      </c>
      <c r="E44" s="24">
        <f t="shared" si="8"/>
        <v>-6456</v>
      </c>
      <c r="F44" s="16">
        <f t="shared" si="9"/>
        <v>-0.66846137916752957</v>
      </c>
      <c r="H44" t="s">
        <v>46</v>
      </c>
      <c r="I44" s="24">
        <v>21610</v>
      </c>
      <c r="J44" s="15">
        <v>12651</v>
      </c>
      <c r="K44" s="24">
        <f t="shared" si="10"/>
        <v>-8959</v>
      </c>
      <c r="L44" s="16">
        <f t="shared" si="11"/>
        <v>-0.41457658491439153</v>
      </c>
    </row>
    <row r="45" spans="2:12" x14ac:dyDescent="0.25">
      <c r="B45" s="10" t="s">
        <v>47</v>
      </c>
      <c r="C45" s="20">
        <v>8723</v>
      </c>
      <c r="D45" s="12">
        <v>11210</v>
      </c>
      <c r="E45" s="20">
        <f t="shared" si="8"/>
        <v>2487</v>
      </c>
      <c r="F45" s="13">
        <f t="shared" si="9"/>
        <v>0.28510833428866222</v>
      </c>
      <c r="H45" s="10" t="s">
        <v>47</v>
      </c>
      <c r="I45" s="20">
        <v>23684</v>
      </c>
      <c r="J45" s="12">
        <v>29180</v>
      </c>
      <c r="K45" s="20">
        <f t="shared" si="10"/>
        <v>5496</v>
      </c>
      <c r="L45" s="13">
        <f t="shared" si="11"/>
        <v>0.23205539604796477</v>
      </c>
    </row>
    <row r="46" spans="2:12" x14ac:dyDescent="0.25">
      <c r="B46" t="s">
        <v>48</v>
      </c>
      <c r="C46" s="24">
        <v>44059</v>
      </c>
      <c r="D46" s="15">
        <v>16635</v>
      </c>
      <c r="E46" s="24">
        <f t="shared" si="8"/>
        <v>-27424</v>
      </c>
      <c r="F46" s="16">
        <f t="shared" si="9"/>
        <v>-0.62243809437345377</v>
      </c>
      <c r="H46" t="s">
        <v>48</v>
      </c>
      <c r="I46" s="24">
        <v>105997</v>
      </c>
      <c r="J46" s="15">
        <v>56663</v>
      </c>
      <c r="K46" s="24">
        <f t="shared" si="10"/>
        <v>-49334</v>
      </c>
      <c r="L46" s="16">
        <f t="shared" si="11"/>
        <v>-0.46542826683774075</v>
      </c>
    </row>
    <row r="47" spans="2:12" x14ac:dyDescent="0.25">
      <c r="B47" s="10" t="s">
        <v>44</v>
      </c>
      <c r="C47" s="20">
        <v>15780</v>
      </c>
      <c r="D47" s="12">
        <v>4758</v>
      </c>
      <c r="E47" s="20">
        <f t="shared" si="8"/>
        <v>-11022</v>
      </c>
      <c r="F47" s="13">
        <f t="shared" si="9"/>
        <v>-0.69847908745247156</v>
      </c>
      <c r="H47" s="10" t="s">
        <v>44</v>
      </c>
      <c r="I47" s="20">
        <v>50234</v>
      </c>
      <c r="J47" s="12">
        <v>36452</v>
      </c>
      <c r="K47" s="20">
        <f t="shared" si="10"/>
        <v>-13782</v>
      </c>
      <c r="L47" s="13">
        <f t="shared" si="11"/>
        <v>-0.27435601385515784</v>
      </c>
    </row>
    <row r="48" spans="2:12" x14ac:dyDescent="0.25">
      <c r="B48" t="s">
        <v>49</v>
      </c>
      <c r="C48" s="30">
        <v>2144</v>
      </c>
      <c r="D48" s="23">
        <v>1180</v>
      </c>
      <c r="E48" s="24">
        <f t="shared" si="8"/>
        <v>-964</v>
      </c>
      <c r="F48" s="16">
        <f t="shared" si="9"/>
        <v>-0.44962686567164178</v>
      </c>
      <c r="H48" t="s">
        <v>49</v>
      </c>
      <c r="I48" s="30">
        <v>7661</v>
      </c>
      <c r="J48" s="23">
        <v>5585</v>
      </c>
      <c r="K48" s="24">
        <f t="shared" si="10"/>
        <v>-2076</v>
      </c>
      <c r="L48" s="16">
        <f t="shared" si="11"/>
        <v>-0.2709829004046469</v>
      </c>
    </row>
    <row r="49" spans="2:12" ht="15.75" thickBot="1" x14ac:dyDescent="0.3">
      <c r="B49" s="31" t="s">
        <v>45</v>
      </c>
      <c r="C49" s="26">
        <v>17107</v>
      </c>
      <c r="D49" s="27">
        <v>3223</v>
      </c>
      <c r="E49" s="28">
        <f t="shared" si="8"/>
        <v>-13884</v>
      </c>
      <c r="F49" s="29">
        <f t="shared" si="9"/>
        <v>-0.81159759162915768</v>
      </c>
      <c r="H49" s="31" t="s">
        <v>45</v>
      </c>
      <c r="I49" s="26">
        <v>40744</v>
      </c>
      <c r="J49" s="27">
        <v>21299</v>
      </c>
      <c r="K49" s="28">
        <f t="shared" si="10"/>
        <v>-19445</v>
      </c>
      <c r="L49" s="29">
        <f t="shared" si="11"/>
        <v>-0.47724818378166112</v>
      </c>
    </row>
    <row r="50" spans="2:12" x14ac:dyDescent="0.25">
      <c r="C50" s="24"/>
      <c r="D50" s="24"/>
      <c r="I50" s="24"/>
      <c r="J50" s="24"/>
    </row>
    <row r="51" spans="2:12" x14ac:dyDescent="0.25">
      <c r="B51" s="2" t="s">
        <v>74</v>
      </c>
      <c r="C51" s="32">
        <v>43271</v>
      </c>
      <c r="D51" s="33">
        <v>15738</v>
      </c>
      <c r="E51" s="33">
        <f>D51-C51</f>
        <v>-27533</v>
      </c>
      <c r="F51" s="34">
        <f>(D51/C51)-1</f>
        <v>-0.63629220494095351</v>
      </c>
      <c r="H51" s="2" t="s">
        <v>74</v>
      </c>
      <c r="I51" s="32">
        <v>124431</v>
      </c>
      <c r="J51" s="33">
        <v>88263</v>
      </c>
      <c r="K51" s="33">
        <f>J51-I51</f>
        <v>-36168</v>
      </c>
      <c r="L51" s="34">
        <f>(J51/I51)-1</f>
        <v>-0.290667116715288</v>
      </c>
    </row>
    <row r="53" spans="2:12" ht="28.5" customHeight="1" x14ac:dyDescent="0.25">
      <c r="B53" s="67" t="s">
        <v>54</v>
      </c>
      <c r="C53" s="67"/>
      <c r="D53" s="67"/>
      <c r="E53" s="67"/>
      <c r="F53" s="67"/>
      <c r="G53" s="79"/>
      <c r="H53" s="79"/>
      <c r="I53" s="79"/>
      <c r="J53" s="79"/>
      <c r="K53" s="79"/>
      <c r="L53" s="79"/>
    </row>
    <row r="55" spans="2:12" x14ac:dyDescent="0.25">
      <c r="B55" s="44" t="s">
        <v>53</v>
      </c>
    </row>
  </sheetData>
  <mergeCells count="21">
    <mergeCell ref="J37:J38"/>
    <mergeCell ref="K37:L37"/>
    <mergeCell ref="B53:L53"/>
    <mergeCell ref="B37:B38"/>
    <mergeCell ref="C37:C38"/>
    <mergeCell ref="D37:D38"/>
    <mergeCell ref="E37:F37"/>
    <mergeCell ref="H37:H38"/>
    <mergeCell ref="I37:I38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{C2E258F6-8977-430B-A748-38418812DB16}</x14:id>
        </ext>
      </extLst>
    </cfRule>
  </conditionalFormatting>
  <conditionalFormatting sqref="F15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{42D6DCB0-2054-40A8-8F1B-FA80E1CF8CE1}</x14:id>
        </ext>
      </extLst>
    </cfRule>
  </conditionalFormatting>
  <conditionalFormatting sqref="F14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{75010616-0217-4266-A8D3-64377AB7591B}</x14:id>
        </ext>
      </extLst>
    </cfRule>
  </conditionalFormatting>
  <conditionalFormatting sqref="F13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{AC88E629-233A-4526-BF64-FFC2A58E2FC2}</x14:id>
        </ext>
      </extLst>
    </cfRule>
  </conditionalFormatting>
  <conditionalFormatting sqref="F12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{37B77C72-0F55-4D8F-AAAE-9AA62331374F}</x14:id>
        </ext>
      </extLst>
    </cfRule>
  </conditionalFormatting>
  <conditionalFormatting sqref="F11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{E0A288B9-DB92-4D5E-9A58-C059D5EB0B71}</x14:id>
        </ext>
      </extLst>
    </cfRule>
  </conditionalFormatting>
  <conditionalFormatting sqref="F10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{55A3BD6D-EAF6-4BB6-AA69-7106F2C6F896}</x14:id>
        </ext>
      </extLst>
    </cfRule>
  </conditionalFormatting>
  <conditionalFormatting sqref="F9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{4013A85B-F692-44A0-B5D2-66C65623C36B}</x14:id>
        </ext>
      </extLst>
    </cfRule>
  </conditionalFormatting>
  <conditionalFormatting sqref="F8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{A25366C5-FA89-44FD-B9AF-D912F50485E1}</x14:id>
        </ext>
      </extLst>
    </cfRule>
  </conditionalFormatting>
  <conditionalFormatting sqref="F7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{90296026-39EE-4DFB-BF16-ECC58BCD439F}</x14:id>
        </ext>
      </extLst>
    </cfRule>
  </conditionalFormatting>
  <conditionalFormatting sqref="F7:F16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{0A2D0069-0F3A-47FA-B1BA-145CA6F93B3E}</x14:id>
        </ext>
      </extLst>
    </cfRule>
  </conditionalFormatting>
  <conditionalFormatting sqref="F39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{8E8C405B-9EBE-40DB-A7AD-6200A8180335}</x14:id>
        </ext>
      </extLst>
    </cfRule>
  </conditionalFormatting>
  <conditionalFormatting sqref="F25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{04C3B24D-535C-45A5-99C8-69BC04FA76E0}</x14:id>
        </ext>
      </extLst>
    </cfRule>
  </conditionalFormatting>
  <conditionalFormatting sqref="F25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{C867E243-08D6-4AFF-A6E7-3A7E18C09E68}</x14:id>
        </ext>
      </extLst>
    </cfRule>
  </conditionalFormatting>
  <conditionalFormatting sqref="F25">
    <cfRule type="dataBar" priority="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{E4495802-C674-420D-B472-6DB6C36C0FA4}</x14:id>
        </ext>
      </extLst>
    </cfRule>
  </conditionalFormatting>
  <conditionalFormatting sqref="F25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{BDA76AFF-D06C-4559-A9AE-D9F20E6A4F59}</x14:id>
        </ext>
      </extLst>
    </cfRule>
  </conditionalFormatting>
  <conditionalFormatting sqref="F18:F24 F26:F34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{FDEAD773-5304-4ADE-BEDD-A5521F70066E}</x14:id>
        </ext>
      </extLst>
    </cfRule>
  </conditionalFormatting>
  <conditionalFormatting sqref="F7:F16 F5 F18:F24 F26:F34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{2F6B68F6-932B-4675-B520-4A7E50164361}</x14:id>
        </ext>
      </extLst>
    </cfRule>
  </conditionalFormatting>
  <conditionalFormatting sqref="F39:F51 F18:F24 F7:F16 F5 F26:F34">
    <cfRule type="dataBar" priority="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{FAEFBF2F-FD83-48DF-82C9-C5A583C1DCB5}</x14:id>
        </ext>
      </extLst>
    </cfRule>
  </conditionalFormatting>
  <conditionalFormatting sqref="F5:F16 F18:F24 F39:F51 F26:F34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{52BD2570-FA70-4529-BC88-25A232DFF07A}</x14:id>
        </ext>
      </extLst>
    </cfRule>
  </conditionalFormatting>
  <conditionalFormatting sqref="F39:F51 F18:F34 F5:F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{8EF23306-7F87-4D08-B9F0-33D8A2EFD0A9}</x14:id>
        </ext>
      </extLst>
    </cfRule>
  </conditionalFormatting>
  <conditionalFormatting sqref="L16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{3F65BFCB-19F4-4C2D-9525-0D77E6D035C1}</x14:id>
        </ext>
      </extLst>
    </cfRule>
  </conditionalFormatting>
  <conditionalFormatting sqref="L15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{86676668-8A57-4FEF-9334-C19211005494}</x14:id>
        </ext>
      </extLst>
    </cfRule>
  </conditionalFormatting>
  <conditionalFormatting sqref="L14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{C2EA7F57-E48D-4D8D-A64E-B7725FA98B2D}</x14:id>
        </ext>
      </extLst>
    </cfRule>
  </conditionalFormatting>
  <conditionalFormatting sqref="L13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{99A16DD7-3DD7-40E3-9F0D-332DA8D9E861}</x14:id>
        </ext>
      </extLst>
    </cfRule>
  </conditionalFormatting>
  <conditionalFormatting sqref="L12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{F7E5D9B2-EDA1-4110-9B65-487ABCAD199F}</x14:id>
        </ext>
      </extLst>
    </cfRule>
  </conditionalFormatting>
  <conditionalFormatting sqref="L11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{FAA38C99-5673-452E-9714-0132A075B7F5}</x14:id>
        </ext>
      </extLst>
    </cfRule>
  </conditionalFormatting>
  <conditionalFormatting sqref="L10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{BD14727B-2758-4AD0-9D45-498D62E3CBDF}</x14:id>
        </ext>
      </extLst>
    </cfRule>
  </conditionalFormatting>
  <conditionalFormatting sqref="L9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{DB17D2E0-03C0-4D17-958F-02BDCDDA0F0E}</x14:id>
        </ext>
      </extLst>
    </cfRule>
  </conditionalFormatting>
  <conditionalFormatting sqref="L8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{DD70F5D6-7876-4FD4-B9A0-A2BA708EF44D}</x14:id>
        </ext>
      </extLst>
    </cfRule>
  </conditionalFormatting>
  <conditionalFormatting sqref="L7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{5549B830-375F-4BA1-B20A-7C45403ED144}</x14:id>
        </ext>
      </extLst>
    </cfRule>
  </conditionalFormatting>
  <conditionalFormatting sqref="L7:L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{6E1650F5-62FF-4B61-97A8-8AFB8FD7EBDB}</x14:id>
        </ext>
      </extLst>
    </cfRule>
  </conditionalFormatting>
  <conditionalFormatting sqref="L39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{E96176D4-F705-4E97-A50F-220E479C3198}</x14:id>
        </ext>
      </extLst>
    </cfRule>
  </conditionalFormatting>
  <conditionalFormatting sqref="L25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{73D71502-D138-4BAA-A655-1FD3E59A6B7E}</x14:id>
        </ext>
      </extLst>
    </cfRule>
  </conditionalFormatting>
  <conditionalFormatting sqref="L25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{F7294173-F7D8-4DEF-94F4-DCF5E9C342E1}</x14:id>
        </ext>
      </extLst>
    </cfRule>
  </conditionalFormatting>
  <conditionalFormatting sqref="L25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{76645AF2-32B4-4135-B0AE-6DE1201D6FE6}</x14:id>
        </ext>
      </extLst>
    </cfRule>
  </conditionalFormatting>
  <conditionalFormatting sqref="L25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{1394AA15-ADA9-4CB6-BDCB-169ABF6A3521}</x14:id>
        </ext>
      </extLst>
    </cfRule>
  </conditionalFormatting>
  <conditionalFormatting sqref="L18:L24 L26:L34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{D7681B40-D1FC-4F32-8152-269B81B6A832}</x14:id>
        </ext>
      </extLst>
    </cfRule>
  </conditionalFormatting>
  <conditionalFormatting sqref="L7:L16 L5 L18:L24 L26:L34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{2C15E6C2-D97A-4673-87C7-299FA557C6A3}</x14:id>
        </ext>
      </extLst>
    </cfRule>
  </conditionalFormatting>
  <conditionalFormatting sqref="L39:L51 L18:L24 L7:L16 L5 L26:L34">
    <cfRule type="dataBar" priority="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{67131577-08A8-4B44-98A6-DAA6F7A6ABC8}</x14:id>
        </ext>
      </extLst>
    </cfRule>
  </conditionalFormatting>
  <conditionalFormatting sqref="L5:L16 L18:L24 L39:L51 L26:L34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{C9665A1D-CF92-4A6E-B8E9-CD93DC3AB731}</x14:id>
        </ext>
      </extLst>
    </cfRule>
  </conditionalFormatting>
  <conditionalFormatting sqref="L39:L51 L18:L34 L5:L1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{5022EE8C-DF91-43F6-8702-541BC5CCF188}</x14:id>
        </ext>
      </extLst>
    </cfRule>
  </conditionalFormatting>
  <conditionalFormatting sqref="F5:F16 F18:F34 F39 F41:F49 F51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{464AFCB3-31A8-4953-9B1E-1082A4C63EA6}</x14:id>
        </ext>
      </extLst>
    </cfRule>
  </conditionalFormatting>
  <conditionalFormatting sqref="L7:L16 L5 L18:L34 L39 L41:L49 L51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{2D92F29E-E4CB-40C6-922F-3843A583690F}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7:D38 I3:J4 I37:J38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258F6-8977-430B-A748-38418812DB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42D6DCB0-2054-40A8-8F1B-FA80E1CF8C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75010616-0217-4266-A8D3-64377AB759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C88E629-233A-4526-BF64-FFC2A58E2F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37B77C72-0F55-4D8F-AAAE-9AA6233137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0A288B9-DB92-4D5E-9A58-C059D5EB0B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5A3BD6D-EAF6-4BB6-AA69-7106F2C6F8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013A85B-F692-44A0-B5D2-66C65623C3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A25366C5-FA89-44FD-B9AF-D912F50485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90296026-39EE-4DFB-BF16-ECC58BCD43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0A2D0069-0F3A-47FA-B1BA-145CA6F93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8E8C405B-9EBE-40DB-A7AD-6200A81803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04C3B24D-535C-45A5-99C8-69BC04FA76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867E243-08D6-4AFF-A6E7-3A7E18C09E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E4495802-C674-420D-B472-6DB6C36C0F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BDA76AFF-D06C-4559-A9AE-D9F20E6A4F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FDEAD773-5304-4ADE-BEDD-A5521F7006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2F6B68F6-932B-4675-B520-4A7E501643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FAEFBF2F-FD83-48DF-82C9-C5A583C1DC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52BD2570-FA70-4529-BC88-25A232DFF0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8EF23306-7F87-4D08-B9F0-33D8A2EFD0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3F65BFCB-19F4-4C2D-9525-0D77E6D035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86676668-8A57-4FEF-9334-C192110054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C2EA7F57-E48D-4D8D-A64E-B7725FA98B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99A16DD7-3DD7-40E3-9F0D-332DA8D9E8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F7E5D9B2-EDA1-4110-9B65-487ABCAD19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AA38C99-5673-452E-9714-0132A075B7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D14727B-2758-4AD0-9D45-498D62E3CB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DB17D2E0-03C0-4D17-958F-02BDCDDA0F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D70F5D6-7876-4FD4-B9A0-A2BA708EF4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549B830-375F-4BA1-B20A-7C45403ED1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6E1650F5-62FF-4B61-97A8-8AFB8FD7EB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E96176D4-F705-4E97-A50F-220E479C31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73D71502-D138-4BAA-A655-1FD3E59A6B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F7294173-F7D8-4DEF-94F4-DCF5E9C342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76645AF2-32B4-4135-B0AE-6DE1201D6F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1394AA15-ADA9-4CB6-BDCB-169ABF6A35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D7681B40-D1FC-4F32-8152-269B81B6A8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2C15E6C2-D97A-4673-87C7-299FA557C6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67131577-08A8-4B44-98A6-DAA6F7A6AB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C9665A1D-CF92-4A6E-B8E9-CD93DC3AB7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5022EE8C-DF91-43F6-8702-541BC5CCF1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464AFCB3-31A8-4953-9B1E-1082A4C63E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2D92F29E-E4CB-40C6-922F-3843A58369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9"/>
  <sheetViews>
    <sheetView workbookViewId="0">
      <selection activeCell="H18" sqref="H18"/>
    </sheetView>
  </sheetViews>
  <sheetFormatPr defaultRowHeight="15" x14ac:dyDescent="0.25"/>
  <cols>
    <col min="2" max="2" width="24.140625" customWidth="1"/>
    <col min="8" max="8" width="28.85546875" customWidth="1"/>
  </cols>
  <sheetData>
    <row r="1" spans="2:12" x14ac:dyDescent="0.25">
      <c r="B1" s="1" t="s">
        <v>75</v>
      </c>
      <c r="H1" s="1"/>
    </row>
    <row r="2" spans="2:12" ht="15.75" thickBot="1" x14ac:dyDescent="0.3">
      <c r="B2" s="2" t="s">
        <v>72</v>
      </c>
      <c r="H2" s="2" t="s">
        <v>73</v>
      </c>
    </row>
    <row r="3" spans="2:12" ht="15.75" thickTop="1" x14ac:dyDescent="0.25">
      <c r="B3" s="68"/>
      <c r="C3" s="70" t="s">
        <v>0</v>
      </c>
      <c r="D3" s="71" t="s">
        <v>1</v>
      </c>
      <c r="E3" s="73" t="s">
        <v>8</v>
      </c>
      <c r="F3" s="74"/>
      <c r="H3" s="68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69"/>
      <c r="C4" s="69"/>
      <c r="D4" s="72"/>
      <c r="E4" s="3" t="s">
        <v>11</v>
      </c>
      <c r="F4" s="3" t="s">
        <v>3</v>
      </c>
      <c r="H4" s="69"/>
      <c r="I4" s="69"/>
      <c r="J4" s="72"/>
      <c r="K4" s="3" t="s">
        <v>11</v>
      </c>
      <c r="L4" s="3" t="s">
        <v>3</v>
      </c>
    </row>
    <row r="5" spans="2:12" x14ac:dyDescent="0.25">
      <c r="B5" s="4" t="s">
        <v>70</v>
      </c>
      <c r="C5" s="5">
        <v>120306</v>
      </c>
      <c r="D5" s="6">
        <v>924</v>
      </c>
      <c r="E5" s="7">
        <f>D5-C5</f>
        <v>-119382</v>
      </c>
      <c r="F5" s="8">
        <f>(D5/C5)-1</f>
        <v>-0.99231958505810181</v>
      </c>
      <c r="H5" s="4" t="s">
        <v>71</v>
      </c>
      <c r="I5" s="5">
        <v>578542</v>
      </c>
      <c r="J5" s="6">
        <v>334717</v>
      </c>
      <c r="K5" s="7">
        <f>J5-I5</f>
        <v>-243825</v>
      </c>
      <c r="L5" s="8">
        <f>(J5/I5)-1</f>
        <v>-0.42144736250782133</v>
      </c>
    </row>
    <row r="7" spans="2:12" x14ac:dyDescent="0.25">
      <c r="B7" s="46" t="s">
        <v>74</v>
      </c>
      <c r="C7" s="33">
        <v>60923</v>
      </c>
      <c r="D7" s="33">
        <v>338</v>
      </c>
      <c r="E7" s="33">
        <f>D7-C7</f>
        <v>-60585</v>
      </c>
      <c r="F7" s="47">
        <f>(D7/C7)-1</f>
        <v>-0.9944520131969864</v>
      </c>
      <c r="G7" s="48"/>
      <c r="H7" s="46" t="s">
        <v>76</v>
      </c>
      <c r="I7" s="33">
        <v>185354</v>
      </c>
      <c r="J7" s="33">
        <v>88601</v>
      </c>
      <c r="K7" s="33">
        <f>J7-I7</f>
        <v>-96753</v>
      </c>
      <c r="L7" s="47">
        <f>(J7/I7)-1</f>
        <v>-0.52199035359366408</v>
      </c>
    </row>
    <row r="9" spans="2:12" x14ac:dyDescent="0.25">
      <c r="B9" s="44" t="s">
        <v>53</v>
      </c>
    </row>
  </sheetData>
  <mergeCells count="8"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{0A3244F0-561C-41E1-BC3F-93C1363A1462}</x14:id>
        </ext>
      </extLst>
    </cfRule>
  </conditionalFormatting>
  <conditionalFormatting sqref="F5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{AEB21A09-B061-4565-A820-064F328014CC}</x14:id>
        </ext>
      </extLst>
    </cfRule>
  </conditionalFormatting>
  <conditionalFormatting sqref="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{D627EB90-5A04-41BC-B7AC-5055F937750D}</x14:id>
        </ext>
      </extLst>
    </cfRule>
  </conditionalFormatting>
  <conditionalFormatting sqref="F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{021FA92E-70DB-4F3E-B3CA-6A299F8F20D4}</x14:id>
        </ext>
      </extLst>
    </cfRule>
  </conditionalFormatting>
  <conditionalFormatting sqref="L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{0B09D3D6-42D1-4ACD-8D15-1F559C61D0B0}</x14:id>
        </ext>
      </extLst>
    </cfRule>
  </conditionalFormatting>
  <conditionalFormatting sqref="L5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{42EB4B50-5134-4804-83D1-E259916A387B}</x14:id>
        </ext>
      </extLst>
    </cfRule>
  </conditionalFormatting>
  <conditionalFormatting sqref="L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{12168ACD-77E5-44A2-99B0-58653F2E1A6E}</x14:id>
        </ext>
      </extLst>
    </cfRule>
  </conditionalFormatting>
  <conditionalFormatting sqref="L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{A3E97624-EA39-4FF5-8AFD-D220B7872E05}</x14:id>
        </ext>
      </extLst>
    </cfRule>
  </conditionalFormatting>
  <conditionalFormatting sqref="F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{8C9D00F0-A5F9-43C4-9608-67E2D916172A}</x14:id>
        </ext>
      </extLst>
    </cfRule>
  </conditionalFormatting>
  <conditionalFormatting sqref="L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{604A5EB8-9F77-4216-8BC8-13303E6C998E}</x14:id>
        </ext>
      </extLst>
    </cfRule>
  </conditionalFormatting>
  <conditionalFormatting sqref="F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{B1A9D4FA-7997-449F-8D09-D21D087A219C}</x14:id>
        </ext>
      </extLst>
    </cfRule>
  </conditionalFormatting>
  <conditionalFormatting sqref="L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{39BE6B8F-C5D7-4F4E-8DB4-F4DB7332D596}</x14:id>
        </ext>
      </extLst>
    </cfRule>
  </conditionalFormatting>
  <conditionalFormatting sqref="F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{99EC0B45-FA02-4B28-9BB6-627A2FF6921E}</x14:id>
        </ext>
      </extLst>
    </cfRule>
  </conditionalFormatting>
  <conditionalFormatting sqref="F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{649B7EA0-8680-4BED-B972-E76DAD3C93CA}</x14:id>
        </ext>
      </extLst>
    </cfRule>
  </conditionalFormatting>
  <conditionalFormatting sqref="F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{3B21F79E-48A4-4403-8F3F-3DC104DD5D06}</x14:id>
        </ext>
      </extLst>
    </cfRule>
  </conditionalFormatting>
  <conditionalFormatting sqref="L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{26EB0D38-6BFE-45EB-9154-58B1DC502E0D}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{954CC33B-ABC0-4301-809D-3B36B43D8F57}</x14:id>
        </ext>
      </extLst>
    </cfRule>
  </conditionalFormatting>
  <conditionalFormatting sqref="L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{D6A582B3-1FBC-4086-A46E-765B3A07560A}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3244F0-561C-41E1-BC3F-93C1363A14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AEB21A09-B061-4565-A820-064F328014C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D627EB90-5A04-41BC-B7AC-5055F93775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021FA92E-70DB-4F3E-B3CA-6A299F8F20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0B09D3D6-42D1-4ACD-8D15-1F559C61D0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42EB4B50-5134-4804-83D1-E259916A387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12168ACD-77E5-44A2-99B0-58653F2E1A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A3E97624-EA39-4FF5-8AFD-D220B7872E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8C9D00F0-A5F9-43C4-9608-67E2D91617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604A5EB8-9F77-4216-8BC8-13303E6C99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B1A9D4FA-7997-449F-8D09-D21D087A21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9BE6B8F-C5D7-4F4E-8DB4-F4DB7332D5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99EC0B45-FA02-4B28-9BB6-627A2FF692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49B7EA0-8680-4BED-B972-E76DAD3C93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B21F79E-48A4-4403-8F3F-3DC104DD5D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6EB0D38-6BFE-45EB-9154-58B1DC502E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954CC33B-ABC0-4301-809D-3B36B43D8F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6A582B3-1FBC-4086-A46E-765B3A0756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9"/>
  <sheetViews>
    <sheetView workbookViewId="0">
      <selection activeCell="G25" sqref="G25"/>
    </sheetView>
  </sheetViews>
  <sheetFormatPr defaultRowHeight="15" x14ac:dyDescent="0.25"/>
  <cols>
    <col min="2" max="2" width="24.140625" customWidth="1"/>
    <col min="8" max="8" width="30.42578125" customWidth="1"/>
  </cols>
  <sheetData>
    <row r="1" spans="2:12" x14ac:dyDescent="0.25">
      <c r="B1" s="1" t="s">
        <v>75</v>
      </c>
      <c r="H1" s="1"/>
    </row>
    <row r="2" spans="2:12" ht="15.75" thickBot="1" x14ac:dyDescent="0.3">
      <c r="B2" s="2" t="s">
        <v>77</v>
      </c>
      <c r="H2" s="2" t="s">
        <v>78</v>
      </c>
    </row>
    <row r="3" spans="2:12" ht="15.75" thickTop="1" x14ac:dyDescent="0.25">
      <c r="B3" s="68"/>
      <c r="C3" s="70" t="s">
        <v>0</v>
      </c>
      <c r="D3" s="71" t="s">
        <v>1</v>
      </c>
      <c r="E3" s="73" t="s">
        <v>8</v>
      </c>
      <c r="F3" s="74"/>
      <c r="H3" s="68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69"/>
      <c r="C4" s="69"/>
      <c r="D4" s="72"/>
      <c r="E4" s="3" t="s">
        <v>11</v>
      </c>
      <c r="F4" s="3" t="s">
        <v>3</v>
      </c>
      <c r="H4" s="69"/>
      <c r="I4" s="69"/>
      <c r="J4" s="72"/>
      <c r="K4" s="3" t="s">
        <v>11</v>
      </c>
      <c r="L4" s="3" t="s">
        <v>3</v>
      </c>
    </row>
    <row r="5" spans="2:12" x14ac:dyDescent="0.25">
      <c r="B5" s="4" t="s">
        <v>70</v>
      </c>
      <c r="C5" s="5">
        <v>126309</v>
      </c>
      <c r="D5" s="6">
        <v>1035</v>
      </c>
      <c r="E5" s="7">
        <f>D5-C5</f>
        <v>-125274</v>
      </c>
      <c r="F5" s="8">
        <f>(D5/C5)-1</f>
        <v>-0.99180580956226394</v>
      </c>
      <c r="H5" s="4" t="s">
        <v>71</v>
      </c>
      <c r="I5" s="5">
        <v>704851</v>
      </c>
      <c r="J5" s="6">
        <v>335752</v>
      </c>
      <c r="K5" s="7">
        <f>J5-I5</f>
        <v>-369099</v>
      </c>
      <c r="L5" s="8">
        <f>(J5/I5)-1</f>
        <v>-0.52365535411030129</v>
      </c>
    </row>
    <row r="7" spans="2:12" x14ac:dyDescent="0.25">
      <c r="B7" s="46" t="s">
        <v>74</v>
      </c>
      <c r="C7" s="33">
        <v>56969</v>
      </c>
      <c r="D7" s="33">
        <v>829</v>
      </c>
      <c r="E7" s="33">
        <f>D7-C7</f>
        <v>-56140</v>
      </c>
      <c r="F7" s="47">
        <f>(D7/C7)-1</f>
        <v>-0.98544822622829964</v>
      </c>
      <c r="G7" s="48"/>
      <c r="H7" s="46" t="s">
        <v>76</v>
      </c>
      <c r="I7" s="33">
        <v>242323</v>
      </c>
      <c r="J7" s="33">
        <v>89430</v>
      </c>
      <c r="K7" s="33">
        <f>J7-I7</f>
        <v>-152893</v>
      </c>
      <c r="L7" s="47">
        <f>(J7/I7)-1</f>
        <v>-0.63094712429278277</v>
      </c>
    </row>
    <row r="9" spans="2:12" x14ac:dyDescent="0.25">
      <c r="B9" s="44" t="s">
        <v>53</v>
      </c>
    </row>
  </sheetData>
  <mergeCells count="8">
    <mergeCell ref="J3:J4"/>
    <mergeCell ref="K3:L3"/>
    <mergeCell ref="B3:B4"/>
    <mergeCell ref="C3:C4"/>
    <mergeCell ref="D3:D4"/>
    <mergeCell ref="E3:F3"/>
    <mergeCell ref="H3:H4"/>
    <mergeCell ref="I3:I4"/>
  </mergeCells>
  <conditionalFormatting sqref="F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{E91906CB-58B2-41E1-B091-593E0AA5BDEE}</x14:id>
        </ext>
      </extLst>
    </cfRule>
  </conditionalFormatting>
  <conditionalFormatting sqref="F5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{29185DCD-6D1E-42C6-B59B-6FC25F3E9F5E}</x14:id>
        </ext>
      </extLst>
    </cfRule>
  </conditionalFormatting>
  <conditionalFormatting sqref="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{36BB0593-E301-406A-BF22-DC43DFEC2C5B}</x14:id>
        </ext>
      </extLst>
    </cfRule>
  </conditionalFormatting>
  <conditionalFormatting sqref="F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{0B349032-1C8C-4B2D-B964-D02995A7AF61}</x14:id>
        </ext>
      </extLst>
    </cfRule>
  </conditionalFormatting>
  <conditionalFormatting sqref="L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{3402B7BA-3597-4678-864A-39A93AC4D262}</x14:id>
        </ext>
      </extLst>
    </cfRule>
  </conditionalFormatting>
  <conditionalFormatting sqref="L5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{B0DFD212-153A-4E79-A10E-6462ADD3186B}</x14:id>
        </ext>
      </extLst>
    </cfRule>
  </conditionalFormatting>
  <conditionalFormatting sqref="L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{092DFAA0-BD00-4913-A57F-D6D2D8E76B00}</x14:id>
        </ext>
      </extLst>
    </cfRule>
  </conditionalFormatting>
  <conditionalFormatting sqref="L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{ABAE5F85-1421-4274-9535-22D6075493E6}</x14:id>
        </ext>
      </extLst>
    </cfRule>
  </conditionalFormatting>
  <conditionalFormatting sqref="F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{AAA861DC-9A50-467C-8A50-5E65F038B4BA}</x14:id>
        </ext>
      </extLst>
    </cfRule>
  </conditionalFormatting>
  <conditionalFormatting sqref="L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{68A37A3D-BAEF-486D-8FB5-5CCB920474D5}</x14:id>
        </ext>
      </extLst>
    </cfRule>
  </conditionalFormatting>
  <conditionalFormatting sqref="F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{BD1A5954-26A6-49AF-A214-4121F1C138AD}</x14:id>
        </ext>
      </extLst>
    </cfRule>
  </conditionalFormatting>
  <conditionalFormatting sqref="L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{80904FAE-A54E-4321-B40A-96EE3BF48F8A}</x14:id>
        </ext>
      </extLst>
    </cfRule>
  </conditionalFormatting>
  <conditionalFormatting sqref="F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{BD455D64-1F03-4A87-A839-2571BED4D17E}</x14:id>
        </ext>
      </extLst>
    </cfRule>
  </conditionalFormatting>
  <conditionalFormatting sqref="F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{FB9D4202-D601-44DF-B0B2-D238E2434112}</x14:id>
        </ext>
      </extLst>
    </cfRule>
  </conditionalFormatting>
  <conditionalFormatting sqref="F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{AAAFD2BD-3997-46AE-AF23-D3A566B4F4D2}</x14:id>
        </ext>
      </extLst>
    </cfRule>
  </conditionalFormatting>
  <conditionalFormatting sqref="L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{18C51008-E226-4415-A1C3-A4D6628DE1B9}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{AEAD05A9-C9CF-4971-8DB5-DB1BF54765EE}</x14:id>
        </ext>
      </extLst>
    </cfRule>
  </conditionalFormatting>
  <conditionalFormatting sqref="L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{4422EB55-156C-420A-9225-FDF7FA20DA16}</x14:id>
        </ext>
      </extLst>
    </cfRule>
  </conditionalFormatting>
  <pageMargins left="0.7" right="0.7" top="0.75" bottom="0.75" header="0.3" footer="0.3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1906CB-58B2-41E1-B091-593E0AA5BD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29185DCD-6D1E-42C6-B59B-6FC25F3E9F5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36BB0593-E301-406A-BF22-DC43DFEC2C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0B349032-1C8C-4B2D-B964-D02995A7AF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3402B7BA-3597-4678-864A-39A93AC4D2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B0DFD212-153A-4E79-A10E-6462ADD318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092DFAA0-BD00-4913-A57F-D6D2D8E76B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ABAE5F85-1421-4274-9535-22D6075493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AAA861DC-9A50-467C-8A50-5E65F038B4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68A37A3D-BAEF-486D-8FB5-5CCB92047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BD1A5954-26A6-49AF-A214-4121F1C138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0904FAE-A54E-4321-B40A-96EE3BF48F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D455D64-1F03-4A87-A839-2571BED4D1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B9D4202-D601-44DF-B0B2-D238E24341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AAAFD2BD-3997-46AE-AF23-D3A566B4F4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8C51008-E226-4415-A1C3-A4D6628DE1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EAD05A9-C9CF-4971-8DB5-DB1BF54765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4422EB55-156C-420A-9225-FDF7FA20DA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A7C1-9C05-4C15-B27A-7AEE9796D5DB}">
  <dimension ref="B1:L38"/>
  <sheetViews>
    <sheetView topLeftCell="A11" workbookViewId="0">
      <selection activeCell="E33" sqref="E33"/>
    </sheetView>
  </sheetViews>
  <sheetFormatPr defaultRowHeight="15" x14ac:dyDescent="0.25"/>
  <cols>
    <col min="2" max="2" width="30.7109375" customWidth="1"/>
    <col min="8" max="8" width="21.85546875" customWidth="1"/>
    <col min="9" max="9" width="10.5703125" customWidth="1"/>
  </cols>
  <sheetData>
    <row r="1" spans="2:12" x14ac:dyDescent="0.25">
      <c r="B1" s="1" t="s">
        <v>57</v>
      </c>
      <c r="H1" s="1"/>
    </row>
    <row r="2" spans="2:12" ht="15.75" thickBot="1" x14ac:dyDescent="0.3">
      <c r="B2" s="2" t="s">
        <v>80</v>
      </c>
      <c r="H2" s="2" t="s">
        <v>81</v>
      </c>
    </row>
    <row r="3" spans="2:12" ht="15.75" thickTop="1" x14ac:dyDescent="0.25">
      <c r="B3" s="85"/>
      <c r="C3" s="70" t="s">
        <v>0</v>
      </c>
      <c r="D3" s="71" t="s">
        <v>1</v>
      </c>
      <c r="E3" s="73" t="s">
        <v>8</v>
      </c>
      <c r="F3" s="74"/>
      <c r="H3" s="85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86"/>
      <c r="C4" s="86"/>
      <c r="D4" s="80"/>
      <c r="E4" s="3" t="s">
        <v>11</v>
      </c>
      <c r="F4" s="3" t="s">
        <v>3</v>
      </c>
      <c r="H4" s="86"/>
      <c r="I4" s="86"/>
      <c r="J4" s="80"/>
      <c r="K4" s="3" t="s">
        <v>11</v>
      </c>
      <c r="L4" s="3" t="s">
        <v>3</v>
      </c>
    </row>
    <row r="5" spans="2:12" x14ac:dyDescent="0.25">
      <c r="B5" s="4" t="s">
        <v>7</v>
      </c>
      <c r="C5" s="7">
        <v>194912</v>
      </c>
      <c r="D5" s="6">
        <f>SUM(D7:D16,D18)</f>
        <v>5943.1219204042955</v>
      </c>
      <c r="E5" s="7">
        <f>D5-C5</f>
        <v>-188968.87807959571</v>
      </c>
      <c r="F5" s="8">
        <f>(D5/C5)-1</f>
        <v>-0.96950869150999275</v>
      </c>
      <c r="H5" s="4" t="s">
        <v>7</v>
      </c>
      <c r="I5" s="7">
        <f>SUM(I7:I16,I18)</f>
        <v>899763</v>
      </c>
      <c r="J5" s="6">
        <f>SUM(J7:J16,J18)</f>
        <v>341695</v>
      </c>
      <c r="K5" s="7">
        <f>J5-I5</f>
        <v>-558068</v>
      </c>
      <c r="L5" s="8">
        <f>(J5/I5)-1</f>
        <v>-0.62023888512863945</v>
      </c>
    </row>
    <row r="6" spans="2:12" x14ac:dyDescent="0.25">
      <c r="B6" s="45" t="s">
        <v>93</v>
      </c>
      <c r="D6" s="9"/>
      <c r="H6" s="45" t="s">
        <v>100</v>
      </c>
      <c r="J6" s="9"/>
    </row>
    <row r="7" spans="2:12" x14ac:dyDescent="0.25">
      <c r="B7" s="10" t="s">
        <v>15</v>
      </c>
      <c r="C7" s="20">
        <v>16918</v>
      </c>
      <c r="D7" s="12">
        <v>1182</v>
      </c>
      <c r="E7" s="20">
        <f t="shared" ref="E7:E16" si="0">D7-C7</f>
        <v>-15736</v>
      </c>
      <c r="F7" s="13">
        <f t="shared" ref="F7:F16" si="1">(D7/C7)-1</f>
        <v>-0.93013358553020453</v>
      </c>
      <c r="H7" s="10" t="s">
        <v>12</v>
      </c>
      <c r="I7" s="49">
        <v>146619</v>
      </c>
      <c r="J7" s="12">
        <v>94145</v>
      </c>
      <c r="K7" s="20">
        <f t="shared" ref="K7:K16" si="2">J7-I7</f>
        <v>-52474</v>
      </c>
      <c r="L7" s="13">
        <f t="shared" ref="L7:L16" si="3">(J7/I7)-1</f>
        <v>-0.35789358814341932</v>
      </c>
    </row>
    <row r="8" spans="2:12" x14ac:dyDescent="0.25">
      <c r="B8" t="s">
        <v>24</v>
      </c>
      <c r="C8" s="24">
        <v>4366</v>
      </c>
      <c r="D8" s="15">
        <v>1050</v>
      </c>
      <c r="E8" s="24">
        <f t="shared" si="0"/>
        <v>-3316</v>
      </c>
      <c r="F8" s="16">
        <f t="shared" si="1"/>
        <v>-0.75950526797984419</v>
      </c>
      <c r="H8" t="s">
        <v>13</v>
      </c>
      <c r="I8" s="24">
        <v>210704</v>
      </c>
      <c r="J8" s="15">
        <v>50097</v>
      </c>
      <c r="K8" s="24">
        <f t="shared" si="2"/>
        <v>-160607</v>
      </c>
      <c r="L8" s="16">
        <f t="shared" si="3"/>
        <v>-0.76223991950793524</v>
      </c>
    </row>
    <row r="9" spans="2:12" x14ac:dyDescent="0.25">
      <c r="B9" s="10" t="s">
        <v>17</v>
      </c>
      <c r="C9" s="20">
        <v>3310</v>
      </c>
      <c r="D9" s="12">
        <v>668</v>
      </c>
      <c r="E9" s="20">
        <f t="shared" si="0"/>
        <v>-2642</v>
      </c>
      <c r="F9" s="13">
        <f t="shared" si="1"/>
        <v>-0.7981873111782477</v>
      </c>
      <c r="H9" s="10" t="s">
        <v>16</v>
      </c>
      <c r="I9" s="20">
        <v>38430</v>
      </c>
      <c r="J9" s="12">
        <v>23398</v>
      </c>
      <c r="K9" s="20">
        <f t="shared" si="2"/>
        <v>-15032</v>
      </c>
      <c r="L9" s="13">
        <f t="shared" si="3"/>
        <v>-0.39115274525110588</v>
      </c>
    </row>
    <row r="10" spans="2:12" x14ac:dyDescent="0.25">
      <c r="B10" t="s">
        <v>29</v>
      </c>
      <c r="C10" s="24">
        <v>2842</v>
      </c>
      <c r="D10" s="15">
        <v>348</v>
      </c>
      <c r="E10" s="24">
        <f t="shared" si="0"/>
        <v>-2494</v>
      </c>
      <c r="F10" s="16">
        <f t="shared" si="1"/>
        <v>-0.87755102040816324</v>
      </c>
      <c r="H10" t="s">
        <v>15</v>
      </c>
      <c r="I10" s="24">
        <v>57866</v>
      </c>
      <c r="J10" s="15">
        <v>20758</v>
      </c>
      <c r="K10" s="24">
        <f t="shared" si="2"/>
        <v>-37108</v>
      </c>
      <c r="L10" s="16">
        <f t="shared" si="3"/>
        <v>-0.64127466906300756</v>
      </c>
    </row>
    <row r="11" spans="2:12" x14ac:dyDescent="0.25">
      <c r="B11" s="10" t="s">
        <v>19</v>
      </c>
      <c r="C11" s="20">
        <v>9432</v>
      </c>
      <c r="D11" s="12">
        <v>299</v>
      </c>
      <c r="E11" s="20">
        <f t="shared" si="0"/>
        <v>-9133</v>
      </c>
      <c r="F11" s="13">
        <f t="shared" si="1"/>
        <v>-0.96829940627650557</v>
      </c>
      <c r="H11" s="10" t="s">
        <v>14</v>
      </c>
      <c r="I11" s="20">
        <v>39084</v>
      </c>
      <c r="J11" s="12">
        <v>19463</v>
      </c>
      <c r="K11" s="20">
        <f t="shared" si="2"/>
        <v>-19621</v>
      </c>
      <c r="L11" s="13">
        <f t="shared" si="3"/>
        <v>-0.50202128748336916</v>
      </c>
    </row>
    <row r="12" spans="2:12" x14ac:dyDescent="0.25">
      <c r="B12" t="s">
        <v>14</v>
      </c>
      <c r="C12" s="24">
        <v>8546</v>
      </c>
      <c r="D12" s="15">
        <v>275</v>
      </c>
      <c r="E12" s="24">
        <f t="shared" si="0"/>
        <v>-8271</v>
      </c>
      <c r="F12" s="16">
        <f t="shared" si="1"/>
        <v>-0.9678212029019424</v>
      </c>
      <c r="H12" t="s">
        <v>19</v>
      </c>
      <c r="I12" s="24">
        <v>42122</v>
      </c>
      <c r="J12" s="15">
        <v>16707</v>
      </c>
      <c r="K12" s="24">
        <f t="shared" si="2"/>
        <v>-25415</v>
      </c>
      <c r="L12" s="16">
        <f t="shared" si="3"/>
        <v>-0.60336641185128914</v>
      </c>
    </row>
    <row r="13" spans="2:12" x14ac:dyDescent="0.25">
      <c r="B13" s="10" t="s">
        <v>25</v>
      </c>
      <c r="C13" s="20">
        <v>4799</v>
      </c>
      <c r="D13" s="12">
        <v>242</v>
      </c>
      <c r="E13" s="20">
        <f t="shared" si="0"/>
        <v>-4557</v>
      </c>
      <c r="F13" s="13">
        <f t="shared" si="1"/>
        <v>-0.94957282767243179</v>
      </c>
      <c r="H13" s="10" t="s">
        <v>17</v>
      </c>
      <c r="I13" s="20">
        <v>13225</v>
      </c>
      <c r="J13" s="12">
        <v>11969</v>
      </c>
      <c r="K13" s="20">
        <f t="shared" si="2"/>
        <v>-1256</v>
      </c>
      <c r="L13" s="13">
        <f t="shared" si="3"/>
        <v>-9.4971644612476425E-2</v>
      </c>
    </row>
    <row r="14" spans="2:12" x14ac:dyDescent="0.25">
      <c r="B14" t="s">
        <v>20</v>
      </c>
      <c r="C14" s="24">
        <v>4048</v>
      </c>
      <c r="D14" s="15">
        <v>192</v>
      </c>
      <c r="E14" s="24">
        <f t="shared" si="0"/>
        <v>-3856</v>
      </c>
      <c r="F14" s="16">
        <f t="shared" si="1"/>
        <v>-0.95256916996047436</v>
      </c>
      <c r="H14" t="s">
        <v>18</v>
      </c>
      <c r="I14" s="24">
        <v>11490</v>
      </c>
      <c r="J14" s="15">
        <v>7232</v>
      </c>
      <c r="K14" s="24">
        <f t="shared" si="2"/>
        <v>-4258</v>
      </c>
      <c r="L14" s="16">
        <f t="shared" si="3"/>
        <v>-0.37058311575282854</v>
      </c>
    </row>
    <row r="15" spans="2:12" x14ac:dyDescent="0.25">
      <c r="B15" s="10" t="s">
        <v>31</v>
      </c>
      <c r="C15" s="20">
        <v>5623</v>
      </c>
      <c r="D15" s="12">
        <v>111</v>
      </c>
      <c r="E15" s="20">
        <f t="shared" si="0"/>
        <v>-5512</v>
      </c>
      <c r="F15" s="13">
        <f t="shared" si="1"/>
        <v>-0.98025964787479991</v>
      </c>
      <c r="H15" s="10" t="s">
        <v>24</v>
      </c>
      <c r="I15" s="20">
        <v>22000</v>
      </c>
      <c r="J15" s="12">
        <v>7097</v>
      </c>
      <c r="K15" s="20">
        <f t="shared" si="2"/>
        <v>-14903</v>
      </c>
      <c r="L15" s="13">
        <f t="shared" si="3"/>
        <v>-0.67740909090909085</v>
      </c>
    </row>
    <row r="16" spans="2:12" x14ac:dyDescent="0.25">
      <c r="B16" s="50" t="s">
        <v>33</v>
      </c>
      <c r="C16" s="36">
        <v>2681</v>
      </c>
      <c r="D16" s="37">
        <v>107</v>
      </c>
      <c r="E16" s="36">
        <f t="shared" si="0"/>
        <v>-2574</v>
      </c>
      <c r="F16" s="38">
        <f t="shared" si="1"/>
        <v>-0.96008951883625515</v>
      </c>
      <c r="H16" s="35" t="s">
        <v>23</v>
      </c>
      <c r="I16" s="36">
        <v>19120</v>
      </c>
      <c r="J16" s="37">
        <v>6531</v>
      </c>
      <c r="K16" s="36">
        <f t="shared" si="2"/>
        <v>-12589</v>
      </c>
      <c r="L16" s="38">
        <f t="shared" si="3"/>
        <v>-0.65842050209205016</v>
      </c>
    </row>
    <row r="17" spans="2:12" x14ac:dyDescent="0.25">
      <c r="B17" s="81" t="s">
        <v>91</v>
      </c>
      <c r="C17" s="81"/>
      <c r="D17" s="82"/>
      <c r="E17" s="83"/>
      <c r="F17" s="84"/>
      <c r="H17" s="81" t="s">
        <v>92</v>
      </c>
      <c r="I17" s="81"/>
      <c r="J17" s="82"/>
      <c r="K17" s="83"/>
      <c r="L17" s="84"/>
    </row>
    <row r="18" spans="2:12" ht="15.75" thickBot="1" x14ac:dyDescent="0.3">
      <c r="B18" s="31" t="s">
        <v>45</v>
      </c>
      <c r="C18" s="28">
        <v>17287</v>
      </c>
      <c r="D18" s="52">
        <v>1469.1219204042957</v>
      </c>
      <c r="E18" s="28">
        <f t="shared" ref="E18" si="4">D18-C18</f>
        <v>-15817.878079595705</v>
      </c>
      <c r="F18" s="29">
        <f t="shared" ref="F18" si="5">(D18/C18)-1</f>
        <v>-0.91501579681817002</v>
      </c>
      <c r="H18" s="31" t="s">
        <v>45</v>
      </c>
      <c r="I18" s="28">
        <v>299103</v>
      </c>
      <c r="J18" s="52">
        <v>84298</v>
      </c>
      <c r="K18" s="28">
        <f t="shared" ref="K18" si="6">J18-I18</f>
        <v>-214805</v>
      </c>
      <c r="L18" s="29">
        <f t="shared" ref="L18" si="7">(J18/I18)-1</f>
        <v>-0.71816397695777034</v>
      </c>
    </row>
    <row r="19" spans="2:12" x14ac:dyDescent="0.25">
      <c r="B19" s="41"/>
      <c r="H19" s="41"/>
    </row>
    <row r="20" spans="2:12" ht="15.75" thickBot="1" x14ac:dyDescent="0.3">
      <c r="B20" s="2" t="s">
        <v>82</v>
      </c>
      <c r="H20" s="2" t="s">
        <v>83</v>
      </c>
    </row>
    <row r="21" spans="2:12" ht="15.75" thickTop="1" x14ac:dyDescent="0.25">
      <c r="B21" s="85"/>
      <c r="C21" s="70" t="s">
        <v>0</v>
      </c>
      <c r="D21" s="71" t="s">
        <v>1</v>
      </c>
      <c r="E21" s="73" t="s">
        <v>8</v>
      </c>
      <c r="F21" s="74"/>
      <c r="H21" s="85"/>
      <c r="I21" s="70" t="s">
        <v>0</v>
      </c>
      <c r="J21" s="71" t="s">
        <v>1</v>
      </c>
      <c r="K21" s="73" t="s">
        <v>8</v>
      </c>
      <c r="L21" s="74"/>
    </row>
    <row r="22" spans="2:12" ht="15.75" thickBot="1" x14ac:dyDescent="0.3">
      <c r="B22" s="86"/>
      <c r="C22" s="86"/>
      <c r="D22" s="80"/>
      <c r="E22" s="3" t="s">
        <v>11</v>
      </c>
      <c r="F22" s="3" t="s">
        <v>3</v>
      </c>
      <c r="H22" s="86"/>
      <c r="I22" s="86"/>
      <c r="J22" s="80"/>
      <c r="K22" s="3" t="s">
        <v>87</v>
      </c>
      <c r="L22" s="3" t="s">
        <v>3</v>
      </c>
    </row>
    <row r="23" spans="2:12" x14ac:dyDescent="0.25">
      <c r="B23" s="4" t="s">
        <v>7</v>
      </c>
      <c r="C23" s="7">
        <f>SUM(C25:C33)</f>
        <v>194912</v>
      </c>
      <c r="D23" s="7">
        <f>SUM(D25:D33)</f>
        <v>5942.8351231838278</v>
      </c>
      <c r="E23" s="7">
        <f>D23-C23</f>
        <v>-188969.16487681618</v>
      </c>
      <c r="F23" s="8">
        <f>(D23/C23)-1</f>
        <v>-0.9695101629289945</v>
      </c>
      <c r="H23" s="4" t="s">
        <v>7</v>
      </c>
      <c r="I23" s="7">
        <f>SUM(I25:I33)</f>
        <v>899763</v>
      </c>
      <c r="J23" s="7">
        <f>SUM(J25:J33)</f>
        <v>341694.83512318385</v>
      </c>
      <c r="K23" s="7">
        <f>J23-I23</f>
        <v>-558068.1648768161</v>
      </c>
      <c r="L23" s="8">
        <f>(J23/I23)-1</f>
        <v>-0.62023906837335629</v>
      </c>
    </row>
    <row r="24" spans="2:12" x14ac:dyDescent="0.25">
      <c r="D24" s="9"/>
      <c r="J24" s="9"/>
    </row>
    <row r="25" spans="2:12" x14ac:dyDescent="0.25">
      <c r="B25" s="10" t="s">
        <v>41</v>
      </c>
      <c r="C25" s="20">
        <v>17469</v>
      </c>
      <c r="D25" s="12">
        <v>1509.4042956411877</v>
      </c>
      <c r="E25" s="20">
        <v>-15959.595704358813</v>
      </c>
      <c r="F25" s="13">
        <f t="shared" ref="F25:F33" si="8">(D25/C25)-1</f>
        <v>-0.91359526614911057</v>
      </c>
      <c r="H25" s="10" t="s">
        <v>41</v>
      </c>
      <c r="I25" s="20">
        <v>71284</v>
      </c>
      <c r="J25" s="12">
        <v>17861.404295641187</v>
      </c>
      <c r="K25" s="20">
        <f t="shared" ref="K25:K33" si="9">J25-I25</f>
        <v>-53422.595704358813</v>
      </c>
      <c r="L25" s="13">
        <f t="shared" ref="L25:L33" si="10">(J25/I25)-1</f>
        <v>-0.74943319264293273</v>
      </c>
    </row>
    <row r="26" spans="2:12" x14ac:dyDescent="0.25">
      <c r="B26" t="s">
        <v>42</v>
      </c>
      <c r="C26" s="24">
        <v>10942</v>
      </c>
      <c r="D26" s="15">
        <v>120.84712571067594</v>
      </c>
      <c r="E26" s="24">
        <v>-10821.152874289324</v>
      </c>
      <c r="F26" s="16">
        <f t="shared" si="8"/>
        <v>-0.98895566389045186</v>
      </c>
      <c r="H26" t="s">
        <v>42</v>
      </c>
      <c r="I26" s="24">
        <v>158109</v>
      </c>
      <c r="J26" s="15">
        <v>101376.84712571067</v>
      </c>
      <c r="K26" s="24">
        <f t="shared" si="9"/>
        <v>-56732.152874289328</v>
      </c>
      <c r="L26" s="16">
        <f t="shared" si="10"/>
        <v>-0.35881672058067116</v>
      </c>
    </row>
    <row r="27" spans="2:12" x14ac:dyDescent="0.25">
      <c r="B27" s="10" t="s">
        <v>43</v>
      </c>
      <c r="C27" s="20">
        <v>36080</v>
      </c>
      <c r="D27" s="53">
        <v>2165.7700568540749</v>
      </c>
      <c r="E27" s="20">
        <v>-33914.229943145925</v>
      </c>
      <c r="F27" s="13">
        <f t="shared" si="8"/>
        <v>-0.93997311372355663</v>
      </c>
      <c r="H27" s="10" t="s">
        <v>43</v>
      </c>
      <c r="I27" s="20">
        <v>139622</v>
      </c>
      <c r="J27" s="12">
        <v>56520.770056854075</v>
      </c>
      <c r="K27" s="20">
        <f t="shared" si="9"/>
        <v>-83101.229943145925</v>
      </c>
      <c r="L27" s="13">
        <f t="shared" si="10"/>
        <v>-0.59518721937191787</v>
      </c>
    </row>
    <row r="28" spans="2:12" x14ac:dyDescent="0.25">
      <c r="B28" t="s">
        <v>46</v>
      </c>
      <c r="C28" s="24">
        <v>7350</v>
      </c>
      <c r="D28" s="15">
        <v>142.17308907138346</v>
      </c>
      <c r="E28" s="24">
        <v>-7207.8269109286166</v>
      </c>
      <c r="F28" s="16">
        <f t="shared" si="8"/>
        <v>-0.98065672257532199</v>
      </c>
      <c r="H28" t="s">
        <v>46</v>
      </c>
      <c r="I28" s="24">
        <v>40459</v>
      </c>
      <c r="J28" s="15">
        <v>12793.173089071384</v>
      </c>
      <c r="K28" s="24">
        <f t="shared" si="9"/>
        <v>-27665.826910928616</v>
      </c>
      <c r="L28" s="16">
        <f t="shared" si="10"/>
        <v>-0.68379907834915876</v>
      </c>
    </row>
    <row r="29" spans="2:12" x14ac:dyDescent="0.25">
      <c r="B29" s="10" t="s">
        <v>47</v>
      </c>
      <c r="C29" s="20">
        <v>15031</v>
      </c>
      <c r="D29" s="12">
        <v>995.21162349968415</v>
      </c>
      <c r="E29" s="20">
        <v>-14035.788376500315</v>
      </c>
      <c r="F29" s="13">
        <f t="shared" si="8"/>
        <v>-0.93378939368640246</v>
      </c>
      <c r="H29" s="10" t="s">
        <v>47</v>
      </c>
      <c r="I29" s="20">
        <v>61459</v>
      </c>
      <c r="J29" s="12">
        <v>30175.211623499683</v>
      </c>
      <c r="K29" s="20">
        <f t="shared" si="9"/>
        <v>-31283.788376500317</v>
      </c>
      <c r="L29" s="13">
        <f t="shared" si="10"/>
        <v>-0.50901883168454276</v>
      </c>
    </row>
    <row r="30" spans="2:12" x14ac:dyDescent="0.25">
      <c r="B30" t="s">
        <v>48</v>
      </c>
      <c r="C30" s="24">
        <v>68585</v>
      </c>
      <c r="D30" s="15">
        <v>99.521162349968421</v>
      </c>
      <c r="E30" s="24">
        <v>-68485.478837650036</v>
      </c>
      <c r="F30" s="16">
        <f t="shared" si="8"/>
        <v>-0.99854893690530044</v>
      </c>
      <c r="H30" t="s">
        <v>48</v>
      </c>
      <c r="I30" s="24">
        <v>242627</v>
      </c>
      <c r="J30" s="15">
        <v>56762.521162349971</v>
      </c>
      <c r="K30" s="24">
        <f t="shared" si="9"/>
        <v>-185864.47883765004</v>
      </c>
      <c r="L30" s="16">
        <f t="shared" si="10"/>
        <v>-0.76605026991080971</v>
      </c>
    </row>
    <row r="31" spans="2:12" x14ac:dyDescent="0.25">
      <c r="B31" s="10" t="s">
        <v>44</v>
      </c>
      <c r="C31" s="20">
        <v>19137</v>
      </c>
      <c r="D31" s="12">
        <v>68.716993051168672</v>
      </c>
      <c r="E31" s="20">
        <v>-19068.28300694883</v>
      </c>
      <c r="F31" s="13">
        <f t="shared" si="8"/>
        <v>-0.99640920765787899</v>
      </c>
      <c r="H31" s="10" t="s">
        <v>44</v>
      </c>
      <c r="I31" s="20">
        <v>87317</v>
      </c>
      <c r="J31" s="12">
        <v>36520.716993051166</v>
      </c>
      <c r="K31" s="20">
        <f t="shared" si="9"/>
        <v>-50796.283006948834</v>
      </c>
      <c r="L31" s="13">
        <f t="shared" si="10"/>
        <v>-0.58174562807871122</v>
      </c>
    </row>
    <row r="32" spans="2:12" x14ac:dyDescent="0.25">
      <c r="B32" t="s">
        <v>49</v>
      </c>
      <c r="C32" s="24">
        <v>3031</v>
      </c>
      <c r="D32" s="15">
        <v>9.4782059380922306</v>
      </c>
      <c r="E32" s="24">
        <v>-3021.5217940619077</v>
      </c>
      <c r="F32" s="16">
        <f t="shared" si="8"/>
        <v>-0.99687291127083733</v>
      </c>
      <c r="H32" t="s">
        <v>49</v>
      </c>
      <c r="I32" s="24">
        <v>14311</v>
      </c>
      <c r="J32" s="15">
        <v>5594.4782059380923</v>
      </c>
      <c r="K32" s="24">
        <f t="shared" si="9"/>
        <v>-8716.5217940619077</v>
      </c>
      <c r="L32" s="16">
        <f t="shared" si="10"/>
        <v>-0.60907845671594629</v>
      </c>
    </row>
    <row r="33" spans="2:12" ht="15.75" thickBot="1" x14ac:dyDescent="0.3">
      <c r="B33" s="31" t="s">
        <v>45</v>
      </c>
      <c r="C33" s="28">
        <v>17287</v>
      </c>
      <c r="D33" s="52">
        <v>831.71257106759322</v>
      </c>
      <c r="E33" s="28">
        <v>-16455.287428932406</v>
      </c>
      <c r="F33" s="29">
        <f t="shared" si="8"/>
        <v>-0.95188797529544789</v>
      </c>
      <c r="H33" s="31" t="s">
        <v>45</v>
      </c>
      <c r="I33" s="28">
        <v>84575</v>
      </c>
      <c r="J33" s="52">
        <v>24089.712571067594</v>
      </c>
      <c r="K33" s="28">
        <f t="shared" si="9"/>
        <v>-60485.28742893241</v>
      </c>
      <c r="L33" s="29">
        <f t="shared" si="10"/>
        <v>-0.71516745408137639</v>
      </c>
    </row>
    <row r="34" spans="2:12" x14ac:dyDescent="0.25">
      <c r="C34" s="24"/>
      <c r="D34" s="24"/>
      <c r="I34" s="24"/>
      <c r="J34" s="24"/>
    </row>
    <row r="35" spans="2:12" x14ac:dyDescent="0.25">
      <c r="B35" s="2" t="s">
        <v>74</v>
      </c>
      <c r="C35" s="32">
        <v>64790</v>
      </c>
      <c r="D35" s="32">
        <v>5310</v>
      </c>
      <c r="E35" s="32">
        <f>D35-C35</f>
        <v>-59480</v>
      </c>
      <c r="F35" s="34">
        <f>(D35/C35)-1</f>
        <v>-0.91804290785615061</v>
      </c>
      <c r="H35" s="2" t="s">
        <v>74</v>
      </c>
      <c r="I35" s="32">
        <f>C35+[1]Maí!I6</f>
        <v>307113</v>
      </c>
      <c r="J35" s="32">
        <f>D35+[1]Maí!J6</f>
        <v>94740</v>
      </c>
      <c r="K35" s="32">
        <f>J35-I35</f>
        <v>-212373</v>
      </c>
      <c r="L35" s="34">
        <f>(J35/I35)-1</f>
        <v>-0.6915141983569566</v>
      </c>
    </row>
    <row r="37" spans="2:12" ht="25.5" customHeight="1" x14ac:dyDescent="0.25">
      <c r="B37" s="67" t="s">
        <v>54</v>
      </c>
      <c r="C37" s="67"/>
      <c r="D37" s="67"/>
      <c r="E37" s="67"/>
      <c r="F37" s="67"/>
      <c r="G37" s="79"/>
      <c r="H37" s="79"/>
      <c r="I37" s="79"/>
      <c r="J37" s="79"/>
      <c r="K37" s="79"/>
      <c r="L37" s="79"/>
    </row>
    <row r="38" spans="2:12" x14ac:dyDescent="0.25">
      <c r="B38" s="44" t="s">
        <v>53</v>
      </c>
    </row>
  </sheetData>
  <mergeCells count="21">
    <mergeCell ref="J21:J22"/>
    <mergeCell ref="K21:L21"/>
    <mergeCell ref="B37:L37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{53D0607D-1A49-48CB-9C0F-96E5B13D9A37}</x14:id>
        </ext>
      </extLst>
    </cfRule>
  </conditionalFormatting>
  <conditionalFormatting sqref="F15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{01663EA7-B57B-4622-AD5D-A8A9C9CFFF60}</x14:id>
        </ext>
      </extLst>
    </cfRule>
  </conditionalFormatting>
  <conditionalFormatting sqref="F14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{F9B1DF08-791D-4ECF-BEF5-2F8ED732E7BB}</x14:id>
        </ext>
      </extLst>
    </cfRule>
  </conditionalFormatting>
  <conditionalFormatting sqref="F13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{587907A7-CDC2-4426-9439-9EA47EC3105B}</x14:id>
        </ext>
      </extLst>
    </cfRule>
  </conditionalFormatting>
  <conditionalFormatting sqref="F12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{C529955D-FA5D-40E4-AEEF-8E0A9365443A}</x14:id>
        </ext>
      </extLst>
    </cfRule>
  </conditionalFormatting>
  <conditionalFormatting sqref="F11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{9ECF9DFD-D857-436B-AE85-272CD6A340AB}</x14:id>
        </ext>
      </extLst>
    </cfRule>
  </conditionalFormatting>
  <conditionalFormatting sqref="F10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{EE7F56B5-7C52-4442-8848-E80F2BA8B42B}</x14:id>
        </ext>
      </extLst>
    </cfRule>
  </conditionalFormatting>
  <conditionalFormatting sqref="F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{15F78AB9-D99E-47A4-BD9D-135511267B62}</x14:id>
        </ext>
      </extLst>
    </cfRule>
  </conditionalFormatting>
  <conditionalFormatting sqref="F8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{D64E95EF-E114-4DCC-BB09-959ED6F0EB90}</x14:id>
        </ext>
      </extLst>
    </cfRule>
  </conditionalFormatting>
  <conditionalFormatting sqref="F7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{FB7ADE53-985D-4A6F-817E-37ADFC28FDE3}</x14:id>
        </ext>
      </extLst>
    </cfRule>
  </conditionalFormatting>
  <conditionalFormatting sqref="F7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{BB3B21DB-84F0-435A-A391-8B9E8B2E12B6}</x14:id>
        </ext>
      </extLst>
    </cfRule>
  </conditionalFormatting>
  <conditionalFormatting sqref="F2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{095D0004-243E-4C67-903C-CC7B97B35F9F}</x14:id>
        </ext>
      </extLst>
    </cfRule>
  </conditionalFormatting>
  <conditionalFormatting sqref="F23:F35 F7:F16 F5 F18">
    <cfRule type="dataBar" priority="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{16480E67-C982-4A39-A993-4142A375A45F}</x14:id>
        </ext>
      </extLst>
    </cfRule>
  </conditionalFormatting>
  <conditionalFormatting sqref="F23:F35 F5:F16 F18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{1188901D-0BDA-4D54-BAFB-23BA8954E735}</x14:id>
        </ext>
      </extLst>
    </cfRule>
  </conditionalFormatting>
  <conditionalFormatting sqref="F23:F35 F18 F5: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{3D6E9309-7250-440E-B501-27BBCC292F6F}</x14:id>
        </ext>
      </extLst>
    </cfRule>
  </conditionalFormatting>
  <conditionalFormatting sqref="L1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{52A3F9E0-E731-4F2A-BFD5-A6A477165D76}</x14:id>
        </ext>
      </extLst>
    </cfRule>
  </conditionalFormatting>
  <conditionalFormatting sqref="L1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{1A71237C-ADCD-424F-828D-7CB798D50500}</x14:id>
        </ext>
      </extLst>
    </cfRule>
  </conditionalFormatting>
  <conditionalFormatting sqref="L1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{8B835527-3314-4AEF-B119-4811379543FF}</x14:id>
        </ext>
      </extLst>
    </cfRule>
  </conditionalFormatting>
  <conditionalFormatting sqref="L1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{41DB92FC-6658-48C7-9A6B-DDC740A40D9C}</x14:id>
        </ext>
      </extLst>
    </cfRule>
  </conditionalFormatting>
  <conditionalFormatting sqref="L12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{F1F22A7D-C135-4255-9D2C-D57FE63C0795}</x14:id>
        </ext>
      </extLst>
    </cfRule>
  </conditionalFormatting>
  <conditionalFormatting sqref="L11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{106AC031-6322-4165-8E2C-F2BA2EA02905}</x14:id>
        </ext>
      </extLst>
    </cfRule>
  </conditionalFormatting>
  <conditionalFormatting sqref="L10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{5F920223-2E54-4987-A176-15C95AD1D8C0}</x14:id>
        </ext>
      </extLst>
    </cfRule>
  </conditionalFormatting>
  <conditionalFormatting sqref="L9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{1FAB7CFF-4841-4BB6-8A42-824DA1E0B38D}</x14:id>
        </ext>
      </extLst>
    </cfRule>
  </conditionalFormatting>
  <conditionalFormatting sqref="L8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{7C2DCF51-B543-4455-BFA1-93D50CAB7C16}</x14:id>
        </ext>
      </extLst>
    </cfRule>
  </conditionalFormatting>
  <conditionalFormatting sqref="L7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{0FF81626-A00F-4458-86B8-06D36BB30431}</x14:id>
        </ext>
      </extLst>
    </cfRule>
  </conditionalFormatting>
  <conditionalFormatting sqref="L7:L1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{E5F38C9A-F270-4BEC-9299-0FBCC95363D1}</x14:id>
        </ext>
      </extLst>
    </cfRule>
  </conditionalFormatting>
  <conditionalFormatting sqref="L2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{335664A1-2F00-411B-8087-6A52E5D86CED}</x14:id>
        </ext>
      </extLst>
    </cfRule>
  </conditionalFormatting>
  <conditionalFormatting sqref="L23:L35 L7:L16 L5 L18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{1181AA7E-0C03-4966-BAC0-7F5B2898C109}</x14:id>
        </ext>
      </extLst>
    </cfRule>
  </conditionalFormatting>
  <conditionalFormatting sqref="L23:L35 L5:L16 L18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{CD22D24D-2913-4153-8EFA-9E1BF73157EF}</x14:id>
        </ext>
      </extLst>
    </cfRule>
  </conditionalFormatting>
  <conditionalFormatting sqref="L23:L35 L18 L5:L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{1ECDA005-C06D-4E5F-9B9C-568DB1D50A62}</x14:id>
        </ext>
      </extLst>
    </cfRule>
  </conditionalFormatting>
  <conditionalFormatting sqref="F5:F16 F23 F18 F25:F33 F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{FBCCDB0D-8FC6-4D34-90E4-288065A656A1}</x14:id>
        </ext>
      </extLst>
    </cfRule>
  </conditionalFormatting>
  <conditionalFormatting sqref="L7:L16 L23 L5 L18 L25:L33 L3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{11257230-016D-43CC-AC1B-00C14233F366}</x14:id>
        </ext>
      </extLst>
    </cfRule>
  </conditionalFormatting>
  <conditionalFormatting sqref="F18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{FC1DA678-FD5C-47BD-AF58-818925EF2599}</x14:id>
        </ext>
      </extLst>
    </cfRule>
  </conditionalFormatting>
  <conditionalFormatting sqref="F7:F16 F5 F18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{17015071-5D04-44D1-958C-B7829FA38904}</x14:id>
        </ext>
      </extLst>
    </cfRule>
  </conditionalFormatting>
  <conditionalFormatting sqref="L18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{9383E714-1D88-45DC-9D38-14C5AB8538B6}</x14:id>
        </ext>
      </extLst>
    </cfRule>
  </conditionalFormatting>
  <conditionalFormatting sqref="L7:L16 L5 L18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{E713F14C-53D7-4002-A1D7-686A0C688617}</x14:id>
        </ext>
      </extLst>
    </cfRule>
  </conditionalFormatting>
  <pageMargins left="0.7" right="0.7" top="0.75" bottom="0.75" header="0.3" footer="0.3"/>
  <ignoredErrors>
    <ignoredError sqref="C3:D4 I21:J22 C21:D22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D0607D-1A49-48CB-9C0F-96E5B13D9A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01663EA7-B57B-4622-AD5D-A8A9C9CFFF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9B1DF08-791D-4ECF-BEF5-2F8ED732E7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87907A7-CDC2-4426-9439-9EA47EC310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C529955D-FA5D-40E4-AEEF-8E0A936544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9ECF9DFD-D857-436B-AE85-272CD6A340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EE7F56B5-7C52-4442-8848-E80F2BA8B4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5F78AB9-D99E-47A4-BD9D-135511267B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D64E95EF-E114-4DCC-BB09-959ED6F0EB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FB7ADE53-985D-4A6F-817E-37ADFC28FD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B3B21DB-84F0-435A-A391-8B9E8B2E12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095D0004-243E-4C67-903C-CC7B97B35F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16480E67-C982-4A39-A993-4142A375A45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F7:F16 F5 F18</xm:sqref>
        </x14:conditionalFormatting>
        <x14:conditionalFormatting xmlns:xm="http://schemas.microsoft.com/office/excel/2006/main">
          <x14:cfRule type="dataBar" id="{1188901D-0BDA-4D54-BAFB-23BA8954E7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F5:F16 F18</xm:sqref>
        </x14:conditionalFormatting>
        <x14:conditionalFormatting xmlns:xm="http://schemas.microsoft.com/office/excel/2006/main">
          <x14:cfRule type="dataBar" id="{3D6E9309-7250-440E-B501-27BBCC292F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F5:F16</xm:sqref>
        </x14:conditionalFormatting>
        <x14:conditionalFormatting xmlns:xm="http://schemas.microsoft.com/office/excel/2006/main">
          <x14:cfRule type="dataBar" id="{52A3F9E0-E731-4F2A-BFD5-A6A477165D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1A71237C-ADCD-424F-828D-7CB798D505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8B835527-3314-4AEF-B119-4811379543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41DB92FC-6658-48C7-9A6B-DDC740A40D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F1F22A7D-C135-4255-9D2C-D57FE63C07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06AC031-6322-4165-8E2C-F2BA2EA029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5F920223-2E54-4987-A176-15C95AD1D8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FAB7CFF-4841-4BB6-8A42-824DA1E0B3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7C2DCF51-B543-4455-BFA1-93D50CAB7C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0FF81626-A00F-4458-86B8-06D36BB304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5F38C9A-F270-4BEC-9299-0FBCC95363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335664A1-2F00-411B-8087-6A52E5D86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1181AA7E-0C03-4966-BAC0-7F5B2898C1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CD22D24D-2913-4153-8EFA-9E1BF73157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1ECDA005-C06D-4E5F-9B9C-568DB1D50A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FBCCDB0D-8FC6-4D34-90E4-288065A656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F23 F18 F25:F33 F35</xm:sqref>
        </x14:conditionalFormatting>
        <x14:conditionalFormatting xmlns:xm="http://schemas.microsoft.com/office/excel/2006/main">
          <x14:cfRule type="dataBar" id="{11257230-016D-43CC-AC1B-00C14233F3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FC1DA678-FD5C-47BD-AF58-818925EF25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17015071-5D04-44D1-958C-B7829FA389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</xm:sqref>
        </x14:conditionalFormatting>
        <x14:conditionalFormatting xmlns:xm="http://schemas.microsoft.com/office/excel/2006/main">
          <x14:cfRule type="dataBar" id="{9383E714-1D88-45DC-9D38-14C5AB8538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E713F14C-53D7-4002-A1D7-686A0C6886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1BE1-E1D7-472B-A1C1-2E2D7EE35756}">
  <dimension ref="B1:L54"/>
  <sheetViews>
    <sheetView workbookViewId="0">
      <selection activeCell="G8" sqref="G8"/>
    </sheetView>
  </sheetViews>
  <sheetFormatPr defaultRowHeight="15" x14ac:dyDescent="0.25"/>
  <cols>
    <col min="2" max="2" width="24.7109375" customWidth="1"/>
    <col min="3" max="4" width="7.85546875" customWidth="1"/>
    <col min="5" max="6" width="9.140625" customWidth="1"/>
    <col min="7" max="7" width="6" customWidth="1"/>
    <col min="8" max="8" width="23.7109375" customWidth="1"/>
    <col min="9" max="10" width="10.7109375" customWidth="1"/>
    <col min="11" max="12" width="9.85546875" customWidth="1"/>
  </cols>
  <sheetData>
    <row r="1" spans="2:12" x14ac:dyDescent="0.25">
      <c r="B1" s="1" t="s">
        <v>57</v>
      </c>
      <c r="H1" s="1"/>
    </row>
    <row r="2" spans="2:12" ht="15.75" thickBot="1" x14ac:dyDescent="0.3">
      <c r="B2" s="2" t="s">
        <v>86</v>
      </c>
      <c r="H2" s="2" t="s">
        <v>101</v>
      </c>
    </row>
    <row r="3" spans="2:12" ht="15.75" thickTop="1" x14ac:dyDescent="0.25">
      <c r="B3" s="68"/>
      <c r="C3" s="70" t="s">
        <v>0</v>
      </c>
      <c r="D3" s="71" t="s">
        <v>1</v>
      </c>
      <c r="E3" s="73" t="s">
        <v>8</v>
      </c>
      <c r="F3" s="74"/>
      <c r="H3" s="68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69"/>
      <c r="C4" s="87"/>
      <c r="D4" s="88"/>
      <c r="E4" s="3" t="s">
        <v>88</v>
      </c>
      <c r="F4" s="3" t="s">
        <v>3</v>
      </c>
      <c r="H4" s="69"/>
      <c r="I4" s="69"/>
      <c r="J4" s="72"/>
      <c r="K4" s="3" t="s">
        <v>11</v>
      </c>
      <c r="L4" s="3" t="s">
        <v>3</v>
      </c>
    </row>
    <row r="5" spans="2:12" x14ac:dyDescent="0.25">
      <c r="B5" s="4" t="s">
        <v>7</v>
      </c>
      <c r="C5" s="7">
        <v>231281</v>
      </c>
      <c r="D5" s="6">
        <v>45614</v>
      </c>
      <c r="E5" s="7">
        <f>D5-C5</f>
        <v>-185667</v>
      </c>
      <c r="F5" s="8">
        <f>(D5/C5)-1</f>
        <v>-0.80277670885200259</v>
      </c>
      <c r="H5" s="4" t="s">
        <v>7</v>
      </c>
      <c r="I5" s="7">
        <v>1131044</v>
      </c>
      <c r="J5" s="6">
        <v>387308</v>
      </c>
      <c r="K5" s="7">
        <f>J5-I5</f>
        <v>-743736</v>
      </c>
      <c r="L5" s="8">
        <f>(J5/I5)-1</f>
        <v>-0.65756593023790411</v>
      </c>
    </row>
    <row r="6" spans="2:12" x14ac:dyDescent="0.25">
      <c r="B6" s="45" t="s">
        <v>102</v>
      </c>
      <c r="D6" s="9"/>
      <c r="H6" s="45" t="s">
        <v>103</v>
      </c>
      <c r="J6" s="9"/>
    </row>
    <row r="7" spans="2:12" x14ac:dyDescent="0.25">
      <c r="B7" s="10" t="s">
        <v>24</v>
      </c>
      <c r="C7" s="20">
        <v>7497</v>
      </c>
      <c r="D7" s="12">
        <v>9949</v>
      </c>
      <c r="E7" s="20">
        <f t="shared" ref="E7:E16" si="0">D7-C7</f>
        <v>2452</v>
      </c>
      <c r="F7" s="13">
        <f t="shared" ref="F7:F16" si="1">(D7/C7)-1</f>
        <v>0.32706415899693209</v>
      </c>
      <c r="H7" s="10" t="s">
        <v>13</v>
      </c>
      <c r="I7" s="20">
        <v>276256</v>
      </c>
      <c r="J7" s="12">
        <v>50459</v>
      </c>
      <c r="K7" s="20">
        <f t="shared" ref="K7:K16" si="2">J7-I7</f>
        <v>-225797</v>
      </c>
      <c r="L7" s="13">
        <f t="shared" ref="L7:L16" si="3">(J7/I7)-1</f>
        <v>-0.81734695355033016</v>
      </c>
    </row>
    <row r="8" spans="2:12" x14ac:dyDescent="0.25">
      <c r="B8" t="s">
        <v>15</v>
      </c>
      <c r="C8" s="24">
        <v>18968</v>
      </c>
      <c r="D8" s="15">
        <v>9220</v>
      </c>
      <c r="E8" s="24">
        <f t="shared" si="0"/>
        <v>-9748</v>
      </c>
      <c r="F8" s="16">
        <f t="shared" si="1"/>
        <v>-0.51391817798397299</v>
      </c>
      <c r="H8" t="s">
        <v>12</v>
      </c>
      <c r="I8" s="24">
        <v>157849</v>
      </c>
      <c r="J8" s="15">
        <v>95567</v>
      </c>
      <c r="K8" s="24">
        <f t="shared" si="2"/>
        <v>-62282</v>
      </c>
      <c r="L8" s="16">
        <f t="shared" si="3"/>
        <v>-0.39456695956262</v>
      </c>
    </row>
    <row r="9" spans="2:12" x14ac:dyDescent="0.25">
      <c r="B9" s="10" t="s">
        <v>19</v>
      </c>
      <c r="C9" s="20">
        <v>10249</v>
      </c>
      <c r="D9" s="12">
        <v>3181</v>
      </c>
      <c r="E9" s="20">
        <f t="shared" si="0"/>
        <v>-7068</v>
      </c>
      <c r="F9" s="13">
        <f t="shared" si="1"/>
        <v>-0.68962825641526004</v>
      </c>
      <c r="H9" s="10" t="s">
        <v>15</v>
      </c>
      <c r="I9" s="20">
        <v>76834</v>
      </c>
      <c r="J9" s="12">
        <v>29978</v>
      </c>
      <c r="K9" s="20">
        <f t="shared" si="2"/>
        <v>-46856</v>
      </c>
      <c r="L9" s="13">
        <f t="shared" si="3"/>
        <v>-0.60983418798969202</v>
      </c>
    </row>
    <row r="10" spans="2:12" x14ac:dyDescent="0.25">
      <c r="B10" t="s">
        <v>29</v>
      </c>
      <c r="C10" s="24">
        <v>5052</v>
      </c>
      <c r="D10" s="15">
        <v>3161</v>
      </c>
      <c r="E10" s="24">
        <f t="shared" si="0"/>
        <v>-1891</v>
      </c>
      <c r="F10" s="16">
        <f t="shared" si="1"/>
        <v>-0.37430720506730009</v>
      </c>
      <c r="H10" t="s">
        <v>90</v>
      </c>
      <c r="I10" s="24">
        <v>72269</v>
      </c>
      <c r="J10" s="15">
        <v>23541</v>
      </c>
      <c r="K10" s="24">
        <f t="shared" si="2"/>
        <v>-48728</v>
      </c>
      <c r="L10" s="16">
        <f t="shared" si="3"/>
        <v>-0.67425867245983762</v>
      </c>
    </row>
    <row r="11" spans="2:12" x14ac:dyDescent="0.25">
      <c r="B11" s="10" t="s">
        <v>14</v>
      </c>
      <c r="C11" s="20">
        <v>12117</v>
      </c>
      <c r="D11" s="12">
        <v>2970</v>
      </c>
      <c r="E11" s="20">
        <f t="shared" si="0"/>
        <v>-9147</v>
      </c>
      <c r="F11" s="13">
        <f t="shared" si="1"/>
        <v>-0.75488982421391437</v>
      </c>
      <c r="H11" s="10" t="s">
        <v>14</v>
      </c>
      <c r="I11" s="20">
        <v>51201</v>
      </c>
      <c r="J11" s="12">
        <v>22433</v>
      </c>
      <c r="K11" s="20">
        <f t="shared" si="2"/>
        <v>-28768</v>
      </c>
      <c r="L11" s="13">
        <f t="shared" si="3"/>
        <v>-0.56186402609324038</v>
      </c>
    </row>
    <row r="12" spans="2:12" x14ac:dyDescent="0.25">
      <c r="B12" t="s">
        <v>25</v>
      </c>
      <c r="C12" s="24">
        <v>5223</v>
      </c>
      <c r="D12" s="15">
        <v>2306</v>
      </c>
      <c r="E12" s="24">
        <f t="shared" si="0"/>
        <v>-2917</v>
      </c>
      <c r="F12" s="16">
        <f t="shared" si="1"/>
        <v>-0.55849128853149532</v>
      </c>
      <c r="H12" t="s">
        <v>19</v>
      </c>
      <c r="I12" s="24">
        <v>52371</v>
      </c>
      <c r="J12" s="15">
        <v>19888</v>
      </c>
      <c r="K12" s="24">
        <f t="shared" si="2"/>
        <v>-32483</v>
      </c>
      <c r="L12" s="16">
        <f t="shared" si="3"/>
        <v>-0.62024784709094727</v>
      </c>
    </row>
    <row r="13" spans="2:12" x14ac:dyDescent="0.25">
      <c r="B13" s="10" t="s">
        <v>20</v>
      </c>
      <c r="C13" s="20">
        <v>4911</v>
      </c>
      <c r="D13" s="12">
        <v>2095</v>
      </c>
      <c r="E13" s="20">
        <f t="shared" si="0"/>
        <v>-2816</v>
      </c>
      <c r="F13" s="13">
        <f t="shared" si="1"/>
        <v>-0.57340663815923443</v>
      </c>
      <c r="H13" s="10" t="s">
        <v>24</v>
      </c>
      <c r="I13" s="20">
        <v>29497</v>
      </c>
      <c r="J13" s="12">
        <v>17046</v>
      </c>
      <c r="K13" s="20">
        <f t="shared" si="2"/>
        <v>-12451</v>
      </c>
      <c r="L13" s="13">
        <f t="shared" si="3"/>
        <v>-0.42211072312438558</v>
      </c>
    </row>
    <row r="14" spans="2:12" x14ac:dyDescent="0.25">
      <c r="B14" t="s">
        <v>12</v>
      </c>
      <c r="C14" s="24">
        <v>11230</v>
      </c>
      <c r="D14" s="15">
        <v>1422</v>
      </c>
      <c r="E14" s="24">
        <f t="shared" si="0"/>
        <v>-9808</v>
      </c>
      <c r="F14" s="16">
        <f t="shared" si="1"/>
        <v>-0.87337488869100621</v>
      </c>
      <c r="H14" t="s">
        <v>17</v>
      </c>
      <c r="I14" s="24">
        <v>16881</v>
      </c>
      <c r="J14" s="15">
        <v>12964</v>
      </c>
      <c r="K14" s="24">
        <f t="shared" si="2"/>
        <v>-3917</v>
      </c>
      <c r="L14" s="16">
        <f t="shared" si="3"/>
        <v>-0.23203601682364794</v>
      </c>
    </row>
    <row r="15" spans="2:12" x14ac:dyDescent="0.25">
      <c r="B15" s="10" t="s">
        <v>89</v>
      </c>
      <c r="C15" s="20">
        <v>3707</v>
      </c>
      <c r="D15" s="12">
        <v>1206</v>
      </c>
      <c r="E15" s="20">
        <f t="shared" si="0"/>
        <v>-2501</v>
      </c>
      <c r="F15" s="13">
        <f t="shared" si="1"/>
        <v>-0.67466954410574587</v>
      </c>
      <c r="H15" s="10" t="s">
        <v>20</v>
      </c>
      <c r="I15" s="20">
        <v>23612</v>
      </c>
      <c r="J15" s="12">
        <v>8015</v>
      </c>
      <c r="K15" s="20">
        <f t="shared" si="2"/>
        <v>-15597</v>
      </c>
      <c r="L15" s="13">
        <f t="shared" si="3"/>
        <v>-0.66055395561578856</v>
      </c>
    </row>
    <row r="16" spans="2:12" x14ac:dyDescent="0.25">
      <c r="B16" s="35" t="s">
        <v>17</v>
      </c>
      <c r="C16" s="36">
        <v>3656</v>
      </c>
      <c r="D16" s="37">
        <v>995</v>
      </c>
      <c r="E16" s="36">
        <f t="shared" si="0"/>
        <v>-2661</v>
      </c>
      <c r="F16" s="38">
        <f t="shared" si="1"/>
        <v>-0.72784463894967177</v>
      </c>
      <c r="H16" s="35" t="s">
        <v>23</v>
      </c>
      <c r="I16" s="36">
        <v>24409</v>
      </c>
      <c r="J16" s="37">
        <v>7456</v>
      </c>
      <c r="K16" s="36">
        <f t="shared" si="2"/>
        <v>-16953</v>
      </c>
      <c r="L16" s="38">
        <f t="shared" si="3"/>
        <v>-0.69453889958621817</v>
      </c>
    </row>
    <row r="17" spans="2:12" x14ac:dyDescent="0.25">
      <c r="B17" s="54" t="s">
        <v>104</v>
      </c>
      <c r="C17" s="54"/>
      <c r="D17" s="55"/>
      <c r="E17" s="56"/>
      <c r="H17" s="57" t="s">
        <v>99</v>
      </c>
      <c r="I17" s="57"/>
      <c r="J17" s="58"/>
      <c r="K17" s="56"/>
    </row>
    <row r="18" spans="2:12" x14ac:dyDescent="0.25">
      <c r="B18" s="10" t="s">
        <v>23</v>
      </c>
      <c r="C18" s="20">
        <v>5289</v>
      </c>
      <c r="D18" s="12">
        <v>925</v>
      </c>
      <c r="E18" s="20">
        <f t="shared" ref="E18:E34" si="4">D18-C18</f>
        <v>-4364</v>
      </c>
      <c r="F18" s="13">
        <f t="shared" ref="F18:F34" si="5">(D18/C18)-1</f>
        <v>-0.82510871620344117</v>
      </c>
      <c r="H18" s="10" t="s">
        <v>29</v>
      </c>
      <c r="I18" s="20">
        <v>15125</v>
      </c>
      <c r="J18" s="12">
        <v>7391</v>
      </c>
      <c r="K18" s="20">
        <f t="shared" ref="K18:K34" si="6">J18-I18</f>
        <v>-7734</v>
      </c>
      <c r="L18" s="13">
        <f t="shared" ref="L18:L34" si="7">(J18/I18)-1</f>
        <v>-0.5113388429752066</v>
      </c>
    </row>
    <row r="19" spans="2:12" x14ac:dyDescent="0.25">
      <c r="B19" t="s">
        <v>32</v>
      </c>
      <c r="C19" s="24">
        <v>3289</v>
      </c>
      <c r="D19" s="15">
        <v>814</v>
      </c>
      <c r="E19" s="24">
        <f t="shared" si="4"/>
        <v>-2475</v>
      </c>
      <c r="F19" s="16">
        <f t="shared" si="5"/>
        <v>-0.75250836120401332</v>
      </c>
      <c r="H19" t="s">
        <v>18</v>
      </c>
      <c r="I19" s="24">
        <v>12290</v>
      </c>
      <c r="J19" s="15">
        <v>7307</v>
      </c>
      <c r="K19" s="24">
        <f t="shared" si="6"/>
        <v>-4983</v>
      </c>
      <c r="L19" s="16">
        <f t="shared" si="7"/>
        <v>-0.40545158665581771</v>
      </c>
    </row>
    <row r="20" spans="2:12" x14ac:dyDescent="0.25">
      <c r="B20" s="10" t="s">
        <v>31</v>
      </c>
      <c r="C20" s="20">
        <v>5895</v>
      </c>
      <c r="D20" s="12">
        <v>553</v>
      </c>
      <c r="E20" s="20">
        <f t="shared" si="4"/>
        <v>-5342</v>
      </c>
      <c r="F20" s="13">
        <f t="shared" si="5"/>
        <v>-0.90619168787107718</v>
      </c>
      <c r="H20" s="10" t="s">
        <v>25</v>
      </c>
      <c r="I20" s="20">
        <v>25038</v>
      </c>
      <c r="J20" s="12">
        <v>7063</v>
      </c>
      <c r="K20" s="20">
        <f t="shared" si="6"/>
        <v>-17975</v>
      </c>
      <c r="L20" s="13">
        <f t="shared" si="7"/>
        <v>-0.7179087786564422</v>
      </c>
    </row>
    <row r="21" spans="2:12" x14ac:dyDescent="0.25">
      <c r="B21" t="s">
        <v>22</v>
      </c>
      <c r="C21" s="24">
        <v>7050</v>
      </c>
      <c r="D21" s="15">
        <v>497</v>
      </c>
      <c r="E21" s="24">
        <f t="shared" si="4"/>
        <v>-6553</v>
      </c>
      <c r="F21" s="16">
        <f t="shared" si="5"/>
        <v>-0.92950354609929076</v>
      </c>
      <c r="H21" t="s">
        <v>21</v>
      </c>
      <c r="I21" s="24">
        <v>41431</v>
      </c>
      <c r="J21" s="15">
        <v>6771</v>
      </c>
      <c r="K21" s="24">
        <f t="shared" si="6"/>
        <v>-34660</v>
      </c>
      <c r="L21" s="16">
        <f t="shared" si="7"/>
        <v>-0.83657164924814753</v>
      </c>
    </row>
    <row r="22" spans="2:12" x14ac:dyDescent="0.25">
      <c r="B22" s="10" t="s">
        <v>33</v>
      </c>
      <c r="C22" s="20">
        <v>2645</v>
      </c>
      <c r="D22" s="12">
        <v>397</v>
      </c>
      <c r="E22" s="20">
        <f t="shared" si="4"/>
        <v>-2248</v>
      </c>
      <c r="F22" s="13">
        <f t="shared" si="5"/>
        <v>-0.84990548204158789</v>
      </c>
      <c r="H22" s="10" t="s">
        <v>22</v>
      </c>
      <c r="I22" s="20">
        <v>28389</v>
      </c>
      <c r="J22" s="12">
        <v>6759</v>
      </c>
      <c r="K22" s="20">
        <f t="shared" si="6"/>
        <v>-21630</v>
      </c>
      <c r="L22" s="13">
        <f t="shared" si="7"/>
        <v>-0.7619148261650639</v>
      </c>
    </row>
    <row r="23" spans="2:12" x14ac:dyDescent="0.25">
      <c r="B23" t="s">
        <v>13</v>
      </c>
      <c r="C23" s="24">
        <v>65552</v>
      </c>
      <c r="D23" s="15">
        <v>362</v>
      </c>
      <c r="E23" s="24">
        <f t="shared" si="4"/>
        <v>-65190</v>
      </c>
      <c r="F23" s="16">
        <f t="shared" si="5"/>
        <v>-0.99447766658530634</v>
      </c>
      <c r="H23" t="s">
        <v>26</v>
      </c>
      <c r="I23" s="24">
        <v>17646</v>
      </c>
      <c r="J23" s="15">
        <v>5669</v>
      </c>
      <c r="K23" s="24">
        <f t="shared" si="6"/>
        <v>-11977</v>
      </c>
      <c r="L23" s="16">
        <f t="shared" si="7"/>
        <v>-0.67873739091012131</v>
      </c>
    </row>
    <row r="24" spans="2:12" x14ac:dyDescent="0.25">
      <c r="B24" s="10" t="s">
        <v>34</v>
      </c>
      <c r="C24" s="20">
        <v>3186</v>
      </c>
      <c r="D24" s="12">
        <v>141</v>
      </c>
      <c r="E24" s="20">
        <f t="shared" si="4"/>
        <v>-3045</v>
      </c>
      <c r="F24" s="13">
        <f t="shared" si="5"/>
        <v>-0.95574387947269301</v>
      </c>
      <c r="H24" s="10" t="s">
        <v>6</v>
      </c>
      <c r="I24" s="20">
        <v>8928</v>
      </c>
      <c r="J24" s="12">
        <v>5411</v>
      </c>
      <c r="K24" s="20">
        <f t="shared" si="6"/>
        <v>-3517</v>
      </c>
      <c r="L24" s="13">
        <f t="shared" si="7"/>
        <v>-0.39392921146953408</v>
      </c>
    </row>
    <row r="25" spans="2:12" x14ac:dyDescent="0.25">
      <c r="B25" t="s">
        <v>90</v>
      </c>
      <c r="C25" s="24">
        <v>15063</v>
      </c>
      <c r="D25" s="15">
        <v>136</v>
      </c>
      <c r="E25" s="24">
        <f t="shared" si="4"/>
        <v>-14927</v>
      </c>
      <c r="F25" s="16">
        <f t="shared" si="5"/>
        <v>-0.99097125406625508</v>
      </c>
      <c r="H25" t="s">
        <v>27</v>
      </c>
      <c r="I25" s="24">
        <v>11624</v>
      </c>
      <c r="J25" s="15">
        <v>5016</v>
      </c>
      <c r="K25" s="24">
        <f t="shared" si="6"/>
        <v>-6608</v>
      </c>
      <c r="L25" s="16">
        <f t="shared" si="7"/>
        <v>-0.5684790089470062</v>
      </c>
    </row>
    <row r="26" spans="2:12" x14ac:dyDescent="0.25">
      <c r="B26" s="10" t="s">
        <v>21</v>
      </c>
      <c r="C26" s="20">
        <v>9508</v>
      </c>
      <c r="D26" s="12">
        <v>106</v>
      </c>
      <c r="E26" s="20">
        <f t="shared" si="4"/>
        <v>-9402</v>
      </c>
      <c r="F26" s="13">
        <f t="shared" si="5"/>
        <v>-0.98885149347917545</v>
      </c>
      <c r="H26" s="10" t="s">
        <v>79</v>
      </c>
      <c r="I26" s="20">
        <v>8225</v>
      </c>
      <c r="J26" s="12">
        <v>4475</v>
      </c>
      <c r="K26" s="20">
        <f t="shared" si="6"/>
        <v>-3750</v>
      </c>
      <c r="L26" s="13">
        <f t="shared" si="7"/>
        <v>-0.45592705167173253</v>
      </c>
    </row>
    <row r="27" spans="2:12" x14ac:dyDescent="0.25">
      <c r="B27" t="s">
        <v>26</v>
      </c>
      <c r="C27" s="24">
        <v>3335</v>
      </c>
      <c r="D27" s="15">
        <v>75</v>
      </c>
      <c r="E27" s="39">
        <f t="shared" si="4"/>
        <v>-3260</v>
      </c>
      <c r="F27" s="40">
        <f t="shared" si="5"/>
        <v>-0.97751124437781112</v>
      </c>
      <c r="H27" t="s">
        <v>31</v>
      </c>
      <c r="I27" s="24">
        <v>25050</v>
      </c>
      <c r="J27" s="15">
        <v>4249</v>
      </c>
      <c r="K27" s="39">
        <f t="shared" si="6"/>
        <v>-20801</v>
      </c>
      <c r="L27" s="40">
        <f t="shared" si="7"/>
        <v>-0.83037924151696607</v>
      </c>
    </row>
    <row r="28" spans="2:12" x14ac:dyDescent="0.25">
      <c r="B28" s="10" t="s">
        <v>18</v>
      </c>
      <c r="C28" s="20">
        <v>800</v>
      </c>
      <c r="D28" s="12">
        <v>75</v>
      </c>
      <c r="E28" s="20">
        <f t="shared" si="4"/>
        <v>-725</v>
      </c>
      <c r="F28" s="13">
        <f t="shared" si="5"/>
        <v>-0.90625</v>
      </c>
      <c r="H28" s="10" t="s">
        <v>32</v>
      </c>
      <c r="I28" s="20">
        <v>9270</v>
      </c>
      <c r="J28" s="12">
        <v>3153</v>
      </c>
      <c r="K28" s="20">
        <f t="shared" si="6"/>
        <v>-6117</v>
      </c>
      <c r="L28" s="13">
        <f t="shared" si="7"/>
        <v>-0.65987055016181229</v>
      </c>
    </row>
    <row r="29" spans="2:12" x14ac:dyDescent="0.25">
      <c r="B29" t="s">
        <v>5</v>
      </c>
      <c r="C29" s="24">
        <v>907</v>
      </c>
      <c r="D29" s="15">
        <v>15</v>
      </c>
      <c r="E29" s="24">
        <f t="shared" si="4"/>
        <v>-892</v>
      </c>
      <c r="F29" s="16">
        <f t="shared" si="5"/>
        <v>-0.98346196251378171</v>
      </c>
      <c r="H29" t="s">
        <v>33</v>
      </c>
      <c r="I29" s="24">
        <v>12959</v>
      </c>
      <c r="J29" s="15">
        <v>2709</v>
      </c>
      <c r="K29" s="24">
        <f t="shared" si="6"/>
        <v>-10250</v>
      </c>
      <c r="L29" s="16">
        <f t="shared" si="7"/>
        <v>-0.79095609229107189</v>
      </c>
    </row>
    <row r="30" spans="2:12" x14ac:dyDescent="0.25">
      <c r="B30" s="10" t="s">
        <v>30</v>
      </c>
      <c r="C30" s="20">
        <v>1441</v>
      </c>
      <c r="D30" s="12">
        <v>15</v>
      </c>
      <c r="E30" s="20">
        <f t="shared" si="4"/>
        <v>-1426</v>
      </c>
      <c r="F30" s="13">
        <f t="shared" si="5"/>
        <v>-0.98959056210964613</v>
      </c>
      <c r="H30" s="10" t="s">
        <v>39</v>
      </c>
      <c r="I30" s="20">
        <v>11026</v>
      </c>
      <c r="J30" s="12">
        <v>1985</v>
      </c>
      <c r="K30" s="20">
        <f t="shared" si="6"/>
        <v>-9041</v>
      </c>
      <c r="L30" s="13">
        <f t="shared" si="7"/>
        <v>-0.81997097768909843</v>
      </c>
    </row>
    <row r="31" spans="2:12" x14ac:dyDescent="0.25">
      <c r="B31" t="s">
        <v>36</v>
      </c>
      <c r="C31" s="24">
        <v>2262</v>
      </c>
      <c r="D31" s="15">
        <v>10</v>
      </c>
      <c r="E31" s="24">
        <f t="shared" si="4"/>
        <v>-2252</v>
      </c>
      <c r="F31" s="16">
        <f t="shared" si="5"/>
        <v>-0.99557913351016802</v>
      </c>
      <c r="H31" t="s">
        <v>34</v>
      </c>
      <c r="I31" s="24">
        <v>9298</v>
      </c>
      <c r="J31" s="15">
        <v>1640</v>
      </c>
      <c r="K31" s="24">
        <f t="shared" si="6"/>
        <v>-7658</v>
      </c>
      <c r="L31" s="16">
        <f t="shared" si="7"/>
        <v>-0.82361798236179817</v>
      </c>
    </row>
    <row r="32" spans="2:12" x14ac:dyDescent="0.25">
      <c r="B32" s="10" t="s">
        <v>35</v>
      </c>
      <c r="C32" s="20">
        <v>528</v>
      </c>
      <c r="D32" s="12">
        <v>10</v>
      </c>
      <c r="E32" s="20">
        <f t="shared" si="4"/>
        <v>-518</v>
      </c>
      <c r="F32" s="13">
        <f>(D32/C32)-1</f>
        <v>-0.98106060606060608</v>
      </c>
      <c r="H32" s="10" t="s">
        <v>35</v>
      </c>
      <c r="I32" s="20">
        <v>5741</v>
      </c>
      <c r="J32" s="12">
        <v>1012</v>
      </c>
      <c r="K32" s="20">
        <f t="shared" si="6"/>
        <v>-4729</v>
      </c>
      <c r="L32" s="13">
        <f t="shared" si="7"/>
        <v>-0.82372408987981194</v>
      </c>
    </row>
    <row r="33" spans="2:12" x14ac:dyDescent="0.25">
      <c r="B33" t="s">
        <v>39</v>
      </c>
      <c r="C33" s="24">
        <v>2240</v>
      </c>
      <c r="D33" s="15">
        <v>5</v>
      </c>
      <c r="E33" s="24">
        <f t="shared" si="4"/>
        <v>-2235</v>
      </c>
      <c r="F33" s="16">
        <f t="shared" si="5"/>
        <v>-0.9977678571428571</v>
      </c>
      <c r="H33" t="s">
        <v>36</v>
      </c>
      <c r="I33" s="24">
        <v>3569</v>
      </c>
      <c r="J33" s="15">
        <v>287</v>
      </c>
      <c r="K33" s="24">
        <f t="shared" si="6"/>
        <v>-3282</v>
      </c>
      <c r="L33" s="16">
        <f t="shared" si="7"/>
        <v>-0.9195853180162511</v>
      </c>
    </row>
    <row r="34" spans="2:12" ht="15.75" thickBot="1" x14ac:dyDescent="0.3">
      <c r="B34" s="31" t="s">
        <v>37</v>
      </c>
      <c r="C34" s="28">
        <v>19681</v>
      </c>
      <c r="D34" s="52">
        <v>4973</v>
      </c>
      <c r="E34" s="28">
        <f t="shared" si="4"/>
        <v>-14708</v>
      </c>
      <c r="F34" s="29">
        <f t="shared" si="5"/>
        <v>-0.74731975001270268</v>
      </c>
      <c r="H34" s="31" t="s">
        <v>37</v>
      </c>
      <c r="I34" s="28">
        <v>104256</v>
      </c>
      <c r="J34" s="52">
        <v>29064</v>
      </c>
      <c r="K34" s="28">
        <f t="shared" si="6"/>
        <v>-75192</v>
      </c>
      <c r="L34" s="29">
        <f t="shared" si="7"/>
        <v>-0.72122467771639043</v>
      </c>
    </row>
    <row r="35" spans="2:12" x14ac:dyDescent="0.25">
      <c r="B35" s="41"/>
      <c r="H35" s="41"/>
    </row>
    <row r="36" spans="2:12" ht="15.75" thickBot="1" x14ac:dyDescent="0.3">
      <c r="B36" s="2" t="s">
        <v>85</v>
      </c>
      <c r="H36" s="2" t="s">
        <v>84</v>
      </c>
    </row>
    <row r="37" spans="2:12" ht="15.75" thickTop="1" x14ac:dyDescent="0.25">
      <c r="B37" s="68"/>
      <c r="C37" s="70" t="s">
        <v>0</v>
      </c>
      <c r="D37" s="71" t="s">
        <v>1</v>
      </c>
      <c r="E37" s="73" t="s">
        <v>8</v>
      </c>
      <c r="F37" s="74"/>
      <c r="H37" s="68"/>
      <c r="I37" s="70" t="s">
        <v>0</v>
      </c>
      <c r="J37" s="71" t="s">
        <v>1</v>
      </c>
      <c r="K37" s="73" t="s">
        <v>8</v>
      </c>
      <c r="L37" s="74"/>
    </row>
    <row r="38" spans="2:12" ht="15.75" thickBot="1" x14ac:dyDescent="0.3">
      <c r="B38" s="69"/>
      <c r="C38" s="69"/>
      <c r="D38" s="72"/>
      <c r="E38" s="3" t="s">
        <v>2</v>
      </c>
      <c r="F38" s="3" t="s">
        <v>3</v>
      </c>
      <c r="H38" s="69"/>
      <c r="I38" s="69"/>
      <c r="J38" s="72"/>
      <c r="K38" s="3" t="s">
        <v>2</v>
      </c>
      <c r="L38" s="3" t="s">
        <v>3</v>
      </c>
    </row>
    <row r="39" spans="2:12" x14ac:dyDescent="0.25">
      <c r="B39" s="4" t="s">
        <v>7</v>
      </c>
      <c r="C39" s="7">
        <v>231281</v>
      </c>
      <c r="D39" s="59">
        <v>45614</v>
      </c>
      <c r="E39" s="7">
        <f>D39-C39</f>
        <v>-185667</v>
      </c>
      <c r="F39" s="8">
        <f>(D39/C39)-1</f>
        <v>-0.80277670885200259</v>
      </c>
      <c r="H39" s="4" t="s">
        <v>7</v>
      </c>
      <c r="I39" s="7">
        <v>1131044</v>
      </c>
      <c r="J39" s="6">
        <v>387308</v>
      </c>
      <c r="K39" s="7">
        <f>J39-I39</f>
        <v>-743736</v>
      </c>
      <c r="L39" s="8">
        <f>(J39/I39)-1</f>
        <v>-0.65756593023790411</v>
      </c>
    </row>
    <row r="40" spans="2:12" x14ac:dyDescent="0.25">
      <c r="D40" s="60"/>
      <c r="J40" s="9"/>
    </row>
    <row r="41" spans="2:12" x14ac:dyDescent="0.25">
      <c r="B41" s="10" t="s">
        <v>41</v>
      </c>
      <c r="C41" s="20">
        <v>21260</v>
      </c>
      <c r="D41" s="12">
        <v>13205</v>
      </c>
      <c r="E41" s="20">
        <f t="shared" ref="E41:E49" si="8">D41-C41</f>
        <v>-8055</v>
      </c>
      <c r="F41" s="13">
        <f t="shared" ref="F41:F49" si="9">(D41/C41)-1</f>
        <v>-0.37888052681091255</v>
      </c>
      <c r="H41" s="10" t="s">
        <v>41</v>
      </c>
      <c r="I41" s="20">
        <v>92544</v>
      </c>
      <c r="J41" s="12">
        <v>31067</v>
      </c>
      <c r="K41" s="20">
        <f t="shared" ref="K41:K49" si="10">J41-I41</f>
        <v>-61477</v>
      </c>
      <c r="L41" s="13">
        <f t="shared" ref="L41:L49" si="11">(J41/I41)-1</f>
        <v>-0.66430022475795303</v>
      </c>
    </row>
    <row r="42" spans="2:12" x14ac:dyDescent="0.25">
      <c r="B42" t="s">
        <v>42</v>
      </c>
      <c r="C42" s="24">
        <v>12030</v>
      </c>
      <c r="D42" s="15">
        <v>1497</v>
      </c>
      <c r="E42" s="24">
        <f t="shared" si="8"/>
        <v>-10533</v>
      </c>
      <c r="F42" s="16">
        <f t="shared" si="9"/>
        <v>-0.87556109725685782</v>
      </c>
      <c r="H42" t="s">
        <v>42</v>
      </c>
      <c r="I42" s="24">
        <v>170139</v>
      </c>
      <c r="J42" s="15">
        <v>102874</v>
      </c>
      <c r="K42" s="24">
        <f t="shared" si="10"/>
        <v>-67265</v>
      </c>
      <c r="L42" s="16">
        <f t="shared" si="11"/>
        <v>-0.3953532111979029</v>
      </c>
    </row>
    <row r="43" spans="2:12" x14ac:dyDescent="0.25">
      <c r="B43" s="10" t="s">
        <v>43</v>
      </c>
      <c r="C43" s="20">
        <v>48044</v>
      </c>
      <c r="D43" s="12">
        <v>19466</v>
      </c>
      <c r="E43" s="20">
        <f t="shared" si="8"/>
        <v>-28578</v>
      </c>
      <c r="F43" s="13">
        <f t="shared" si="9"/>
        <v>-0.59482973940554484</v>
      </c>
      <c r="H43" s="10" t="s">
        <v>43</v>
      </c>
      <c r="I43" s="20">
        <v>187666</v>
      </c>
      <c r="J43" s="12">
        <v>75986</v>
      </c>
      <c r="K43" s="20">
        <f t="shared" si="10"/>
        <v>-111680</v>
      </c>
      <c r="L43" s="13">
        <f t="shared" si="11"/>
        <v>-0.59509980497266413</v>
      </c>
    </row>
    <row r="44" spans="2:12" x14ac:dyDescent="0.25">
      <c r="B44" t="s">
        <v>46</v>
      </c>
      <c r="C44" s="24">
        <v>12339</v>
      </c>
      <c r="D44" s="15">
        <v>1422</v>
      </c>
      <c r="E44" s="24">
        <f t="shared" si="8"/>
        <v>-10917</v>
      </c>
      <c r="F44" s="16">
        <f t="shared" si="9"/>
        <v>-0.88475565280816926</v>
      </c>
      <c r="H44" t="s">
        <v>46</v>
      </c>
      <c r="I44" s="24">
        <v>52798</v>
      </c>
      <c r="J44" s="15">
        <v>14215</v>
      </c>
      <c r="K44" s="24">
        <f t="shared" si="10"/>
        <v>-38583</v>
      </c>
      <c r="L44" s="16">
        <f t="shared" si="11"/>
        <v>-0.7307663169059434</v>
      </c>
    </row>
    <row r="45" spans="2:12" x14ac:dyDescent="0.25">
      <c r="B45" s="10" t="s">
        <v>47</v>
      </c>
      <c r="C45" s="20">
        <v>17091</v>
      </c>
      <c r="D45" s="12">
        <v>4317</v>
      </c>
      <c r="E45" s="20">
        <f t="shared" si="8"/>
        <v>-12774</v>
      </c>
      <c r="F45" s="13">
        <f t="shared" si="9"/>
        <v>-0.74741091802703175</v>
      </c>
      <c r="H45" s="10" t="s">
        <v>47</v>
      </c>
      <c r="I45" s="20">
        <v>78550</v>
      </c>
      <c r="J45" s="12">
        <v>34492</v>
      </c>
      <c r="K45" s="20">
        <f t="shared" si="10"/>
        <v>-44058</v>
      </c>
      <c r="L45" s="13">
        <f t="shared" si="11"/>
        <v>-0.56089115213239982</v>
      </c>
    </row>
    <row r="46" spans="2:12" x14ac:dyDescent="0.25">
      <c r="B46" t="s">
        <v>48</v>
      </c>
      <c r="C46" s="24">
        <v>75060</v>
      </c>
      <c r="D46" s="15">
        <v>468</v>
      </c>
      <c r="E46" s="24">
        <f t="shared" si="8"/>
        <v>-74592</v>
      </c>
      <c r="F46" s="16">
        <f t="shared" si="9"/>
        <v>-0.99376498800959234</v>
      </c>
      <c r="H46" t="s">
        <v>48</v>
      </c>
      <c r="I46" s="24">
        <v>317687</v>
      </c>
      <c r="J46" s="15">
        <v>57230</v>
      </c>
      <c r="K46" s="24">
        <f t="shared" si="10"/>
        <v>-260457</v>
      </c>
      <c r="L46" s="16">
        <f t="shared" si="11"/>
        <v>-0.8198541331562198</v>
      </c>
    </row>
    <row r="47" spans="2:12" x14ac:dyDescent="0.25">
      <c r="B47" s="10" t="s">
        <v>44</v>
      </c>
      <c r="C47" s="20">
        <v>22441</v>
      </c>
      <c r="D47" s="12">
        <v>191</v>
      </c>
      <c r="E47" s="20">
        <f t="shared" si="8"/>
        <v>-22250</v>
      </c>
      <c r="F47" s="13">
        <f t="shared" si="9"/>
        <v>-0.99148879283454394</v>
      </c>
      <c r="H47" s="10" t="s">
        <v>44</v>
      </c>
      <c r="I47" s="20">
        <v>109758</v>
      </c>
      <c r="J47" s="12">
        <v>36711</v>
      </c>
      <c r="K47" s="20">
        <f t="shared" si="10"/>
        <v>-73047</v>
      </c>
      <c r="L47" s="13">
        <f t="shared" si="11"/>
        <v>-0.66552779751817637</v>
      </c>
    </row>
    <row r="48" spans="2:12" x14ac:dyDescent="0.25">
      <c r="B48" t="s">
        <v>49</v>
      </c>
      <c r="C48" s="61">
        <v>3335</v>
      </c>
      <c r="D48" s="62">
        <v>75</v>
      </c>
      <c r="E48" s="24">
        <f t="shared" si="8"/>
        <v>-3260</v>
      </c>
      <c r="F48" s="16">
        <f t="shared" si="9"/>
        <v>-0.97751124437781112</v>
      </c>
      <c r="H48" t="s">
        <v>49</v>
      </c>
      <c r="I48" s="24">
        <v>17646</v>
      </c>
      <c r="J48" s="15">
        <v>5669</v>
      </c>
      <c r="K48" s="24">
        <f t="shared" si="10"/>
        <v>-11977</v>
      </c>
      <c r="L48" s="16">
        <f t="shared" si="11"/>
        <v>-0.67873739091012131</v>
      </c>
    </row>
    <row r="49" spans="2:12" ht="15.75" thickBot="1" x14ac:dyDescent="0.3">
      <c r="B49" s="31" t="s">
        <v>45</v>
      </c>
      <c r="C49" s="63">
        <v>19681</v>
      </c>
      <c r="D49" s="64">
        <v>4973</v>
      </c>
      <c r="E49" s="28">
        <f t="shared" si="8"/>
        <v>-14708</v>
      </c>
      <c r="F49" s="29">
        <f t="shared" si="9"/>
        <v>-0.74731975001270268</v>
      </c>
      <c r="H49" s="31" t="s">
        <v>45</v>
      </c>
      <c r="I49" s="28">
        <v>104256</v>
      </c>
      <c r="J49" s="52">
        <v>29064</v>
      </c>
      <c r="K49" s="28">
        <f t="shared" si="10"/>
        <v>-75192</v>
      </c>
      <c r="L49" s="29">
        <f t="shared" si="11"/>
        <v>-0.72122467771639043</v>
      </c>
    </row>
    <row r="50" spans="2:12" x14ac:dyDescent="0.25">
      <c r="C50" s="24"/>
      <c r="D50" s="24"/>
      <c r="I50" s="24"/>
      <c r="J50" s="24"/>
    </row>
    <row r="51" spans="2:12" x14ac:dyDescent="0.25">
      <c r="B51" s="2" t="s">
        <v>74</v>
      </c>
      <c r="C51" s="32">
        <v>60327</v>
      </c>
      <c r="D51" s="32">
        <v>13326</v>
      </c>
      <c r="E51" s="32">
        <f>D51-C51</f>
        <v>-47001</v>
      </c>
      <c r="F51" s="34">
        <f>(D51/C51)-1</f>
        <v>-0.77910388383310958</v>
      </c>
      <c r="H51" s="2" t="s">
        <v>74</v>
      </c>
      <c r="I51" s="32">
        <v>367440</v>
      </c>
      <c r="J51" s="32">
        <v>108066</v>
      </c>
      <c r="K51" s="32">
        <f>J51-I51</f>
        <v>-259374</v>
      </c>
      <c r="L51" s="34">
        <f>(J51/I51)-1</f>
        <v>-0.70589483997387337</v>
      </c>
    </row>
    <row r="53" spans="2:12" ht="32.25" customHeight="1" x14ac:dyDescent="0.25">
      <c r="B53" s="67" t="s">
        <v>54</v>
      </c>
      <c r="C53" s="67"/>
      <c r="D53" s="67"/>
      <c r="E53" s="67"/>
      <c r="F53" s="67"/>
      <c r="G53" s="79"/>
      <c r="H53" s="79"/>
      <c r="I53" s="79"/>
      <c r="J53" s="79"/>
      <c r="K53" s="79"/>
      <c r="L53" s="79"/>
    </row>
    <row r="54" spans="2:12" x14ac:dyDescent="0.25">
      <c r="B54" s="44" t="s">
        <v>53</v>
      </c>
    </row>
  </sheetData>
  <mergeCells count="17">
    <mergeCell ref="E3:F3"/>
    <mergeCell ref="K3:L3"/>
    <mergeCell ref="E37:F37"/>
    <mergeCell ref="K37:L37"/>
    <mergeCell ref="B53:L53"/>
    <mergeCell ref="B3:B4"/>
    <mergeCell ref="C3:C4"/>
    <mergeCell ref="D3:D4"/>
    <mergeCell ref="H3:H4"/>
    <mergeCell ref="I3:I4"/>
    <mergeCell ref="J3:J4"/>
    <mergeCell ref="B37:B38"/>
    <mergeCell ref="C37:C38"/>
    <mergeCell ref="D37:D38"/>
    <mergeCell ref="H37:H38"/>
    <mergeCell ref="I37:I38"/>
    <mergeCell ref="J37:J38"/>
  </mergeCells>
  <conditionalFormatting sqref="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{587DE81E-4207-4FC7-8DBD-04094A83B101}</x14:id>
        </ext>
      </extLst>
    </cfRule>
  </conditionalFormatting>
  <conditionalFormatting sqref="F15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{72C1409A-8672-4845-9435-A1B36A78A559}</x14:id>
        </ext>
      </extLst>
    </cfRule>
  </conditionalFormatting>
  <conditionalFormatting sqref="F1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{D2816E47-6E8A-43E8-B21E-AEA8F8F8CC39}</x14:id>
        </ext>
      </extLst>
    </cfRule>
  </conditionalFormatting>
  <conditionalFormatting sqref="F13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{9BE3F82A-F6C7-4168-8C0C-207954389BB6}</x14:id>
        </ext>
      </extLst>
    </cfRule>
  </conditionalFormatting>
  <conditionalFormatting sqref="F12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{09F672AA-F708-413A-8366-46B70C8742E3}</x14:id>
        </ext>
      </extLst>
    </cfRule>
  </conditionalFormatting>
  <conditionalFormatting sqref="F11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{5C4C5461-63E9-42F8-9CF9-9EE70BA342D4}</x14:id>
        </ext>
      </extLst>
    </cfRule>
  </conditionalFormatting>
  <conditionalFormatting sqref="F10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{94C0A739-A719-483B-B6F0-1EA0E3D1FAB4}</x14:id>
        </ext>
      </extLst>
    </cfRule>
  </conditionalFormatting>
  <conditionalFormatting sqref="F9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{74A00873-CA3D-4E15-99BC-01D853F6AA2A}</x14:id>
        </ext>
      </extLst>
    </cfRule>
  </conditionalFormatting>
  <conditionalFormatting sqref="F8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{8E92AF4D-12F9-4664-BDEE-EA9D78557668}</x14:id>
        </ext>
      </extLst>
    </cfRule>
  </conditionalFormatting>
  <conditionalFormatting sqref="F7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{EBAF5494-290D-4262-8C1A-C9150DFE02AF}</x14:id>
        </ext>
      </extLst>
    </cfRule>
  </conditionalFormatting>
  <conditionalFormatting sqref="F7:F16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{DC4F0ACC-EE37-4A86-9E91-176D054EA940}</x14:id>
        </ext>
      </extLst>
    </cfRule>
  </conditionalFormatting>
  <conditionalFormatting sqref="F39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{71B8BD8A-EFFB-4A28-BD61-81EFEC8ED9C3}</x14:id>
        </ext>
      </extLst>
    </cfRule>
  </conditionalFormatting>
  <conditionalFormatting sqref="F25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{4E634EE9-CC6C-470D-A58E-B9B2605AF9E5}</x14:id>
        </ext>
      </extLst>
    </cfRule>
  </conditionalFormatting>
  <conditionalFormatting sqref="F25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{8E696177-CFB6-4AE9-91BA-FB19B0C04C40}</x14:id>
        </ext>
      </extLst>
    </cfRule>
  </conditionalFormatting>
  <conditionalFormatting sqref="F25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{CF5C1771-45F0-4CDE-A39E-FAD2B28FBF4A}</x14:id>
        </ext>
      </extLst>
    </cfRule>
  </conditionalFormatting>
  <conditionalFormatting sqref="F25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{AB9E7245-A6D7-4C21-97B8-B0D0895776CF}</x14:id>
        </ext>
      </extLst>
    </cfRule>
  </conditionalFormatting>
  <conditionalFormatting sqref="F18:F24 F26:F34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{FE934B1A-607B-4788-845E-996BE1258DDD}</x14:id>
        </ext>
      </extLst>
    </cfRule>
  </conditionalFormatting>
  <conditionalFormatting sqref="F7:F16 F5 F18:F24 F26:F34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{12D067B6-A496-4C6A-B8F5-AC04574349DC}</x14:id>
        </ext>
      </extLst>
    </cfRule>
  </conditionalFormatting>
  <conditionalFormatting sqref="F39:F51 F18:F24 F7:F16 F5 F26:F34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{31D87070-0F1A-4FFA-87D6-B424A737BC75}</x14:id>
        </ext>
      </extLst>
    </cfRule>
  </conditionalFormatting>
  <conditionalFormatting sqref="F5:F16 F18:F24 F39:F51 F26:F34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{4E45724F-82BB-4552-8817-96C0FE7521DB}</x14:id>
        </ext>
      </extLst>
    </cfRule>
  </conditionalFormatting>
  <conditionalFormatting sqref="F39:F51 F18:F34 F5:F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{57392483-5E86-4DE9-BB76-EB467BF572C6}</x14:id>
        </ext>
      </extLst>
    </cfRule>
  </conditionalFormatting>
  <conditionalFormatting sqref="L1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{4F3E1BB6-EA06-49D1-9003-3437410BCE02}</x14:id>
        </ext>
      </extLst>
    </cfRule>
  </conditionalFormatting>
  <conditionalFormatting sqref="L1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{FBAF338C-8AFF-4C02-9A2C-86FD010D88EC}</x14:id>
        </ext>
      </extLst>
    </cfRule>
  </conditionalFormatting>
  <conditionalFormatting sqref="L14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{DDFAA52A-E9B5-4E27-B3A0-B71A0B4B26CF}</x14:id>
        </ext>
      </extLst>
    </cfRule>
  </conditionalFormatting>
  <conditionalFormatting sqref="L13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{4C3A7EEC-601D-48AC-96F5-B328938B3C45}</x14:id>
        </ext>
      </extLst>
    </cfRule>
  </conditionalFormatting>
  <conditionalFormatting sqref="L12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{355D7CDE-4F5C-4436-986E-EE418418216A}</x14:id>
        </ext>
      </extLst>
    </cfRule>
  </conditionalFormatting>
  <conditionalFormatting sqref="L11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{D2F8499D-B12B-4E9F-B846-BCE6F4B683A8}</x14:id>
        </ext>
      </extLst>
    </cfRule>
  </conditionalFormatting>
  <conditionalFormatting sqref="L10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{DFA2BFD5-8D1B-42E3-AE7C-AC942DC2DA63}</x14:id>
        </ext>
      </extLst>
    </cfRule>
  </conditionalFormatting>
  <conditionalFormatting sqref="L9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{F93A2220-0D24-41C5-92C6-4B14269136FE}</x14:id>
        </ext>
      </extLst>
    </cfRule>
  </conditionalFormatting>
  <conditionalFormatting sqref="L8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{C5D06B2C-350B-4599-9A2E-9F187A285F8A}</x14:id>
        </ext>
      </extLst>
    </cfRule>
  </conditionalFormatting>
  <conditionalFormatting sqref="L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{055033E7-E7E6-429A-B1FE-A7FE84A730C3}</x14:id>
        </ext>
      </extLst>
    </cfRule>
  </conditionalFormatting>
  <conditionalFormatting sqref="L7:L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{A94BDF9E-308E-4532-9BF3-0DE3271F2614}</x14:id>
        </ext>
      </extLst>
    </cfRule>
  </conditionalFormatting>
  <conditionalFormatting sqref="L39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{6B57AD94-1C54-4B1E-9FED-C2B334E4358B}</x14:id>
        </ext>
      </extLst>
    </cfRule>
  </conditionalFormatting>
  <conditionalFormatting sqref="L2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{499950CB-EC1D-4C8F-A825-88A68F890F7C}</x14:id>
        </ext>
      </extLst>
    </cfRule>
  </conditionalFormatting>
  <conditionalFormatting sqref="L2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{6ECF9F24-56F1-4D00-9B1E-BE4C62CEF72B}</x14:id>
        </ext>
      </extLst>
    </cfRule>
  </conditionalFormatting>
  <conditionalFormatting sqref="L25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{CEAFF96B-2F52-4E97-8186-E194D7866FBB}</x14:id>
        </ext>
      </extLst>
    </cfRule>
  </conditionalFormatting>
  <conditionalFormatting sqref="L2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{8F0A1AF6-1FA0-44FB-9C97-D6868E59ED4C}</x14:id>
        </ext>
      </extLst>
    </cfRule>
  </conditionalFormatting>
  <conditionalFormatting sqref="L18:L24 L26:L3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{ABD8DC77-F39F-460A-A7F5-69E1DF257BEA}</x14:id>
        </ext>
      </extLst>
    </cfRule>
  </conditionalFormatting>
  <conditionalFormatting sqref="L7:L16 L5 L18:L24 L26:L3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{85D2D1FC-617A-4940-BF21-BCCD236CEDD4}</x14:id>
        </ext>
      </extLst>
    </cfRule>
  </conditionalFormatting>
  <conditionalFormatting sqref="L39:L51 L18:L24 L7:L16 L5 L26:L34">
    <cfRule type="dataBar" priority="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{6CB30558-6104-4362-99AA-246057B01A4D}</x14:id>
        </ext>
      </extLst>
    </cfRule>
  </conditionalFormatting>
  <conditionalFormatting sqref="L5:L16 L18:L24 L39:L51 L26:L34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{9F40700F-D4C7-494F-8600-04E45424B768}</x14:id>
        </ext>
      </extLst>
    </cfRule>
  </conditionalFormatting>
  <conditionalFormatting sqref="L39:L51 L18:L34 L5:L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{90E9495E-E38A-4909-9546-FCF0B5FF4CEA}</x14:id>
        </ext>
      </extLst>
    </cfRule>
  </conditionalFormatting>
  <conditionalFormatting sqref="F5:F16 F18:F34 F39 F41:F49 F5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{46ADCBF5-BD50-433F-93A8-ECD62BD00BD7}</x14:id>
        </ext>
      </extLst>
    </cfRule>
  </conditionalFormatting>
  <conditionalFormatting sqref="L7:L16 L5 L18:L34 L39 L41:L49 L5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{EE880A35-F894-4676-829D-928A6532577F}</x14:id>
        </ext>
      </extLst>
    </cfRule>
  </conditionalFormatting>
  <pageMargins left="0.7" right="0.7" top="0.75" bottom="0.75" header="0.3" footer="0.3"/>
  <ignoredErrors>
    <ignoredError sqref="C3:D3 I3:J3 C37:D37 I37:J3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7DE81E-4207-4FC7-8DBD-04094A83B1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72C1409A-8672-4845-9435-A1B36A78A5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D2816E47-6E8A-43E8-B21E-AEA8F8F8CC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9BE3F82A-F6C7-4168-8C0C-207954389B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09F672AA-F708-413A-8366-46B70C8742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C4C5461-63E9-42F8-9CF9-9EE70BA342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94C0A739-A719-483B-B6F0-1EA0E3D1FA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74A00873-CA3D-4E15-99BC-01D853F6AA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8E92AF4D-12F9-4664-BDEE-EA9D785576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EBAF5494-290D-4262-8C1A-C9150DFE02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C4F0ACC-EE37-4A86-9E91-176D054EA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1B8BD8A-EFFB-4A28-BD61-81EFEC8ED9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4E634EE9-CC6C-470D-A58E-B9B2605AF9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8E696177-CFB6-4AE9-91BA-FB19B0C04C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F5C1771-45F0-4CDE-A39E-FAD2B28FBF4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AB9E7245-A6D7-4C21-97B8-B0D0895776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FE934B1A-607B-4788-845E-996BE1258D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12D067B6-A496-4C6A-B8F5-AC04574349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31D87070-0F1A-4FFA-87D6-B424A737BC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4E45724F-82BB-4552-8817-96C0FE7521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57392483-5E86-4DE9-BB76-EB467BF572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4F3E1BB6-EA06-49D1-9003-3437410BCE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FBAF338C-8AFF-4C02-9A2C-86FD010D8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DFAA52A-E9B5-4E27-B3A0-B71A0B4B26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4C3A7EEC-601D-48AC-96F5-B328938B3C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355D7CDE-4F5C-4436-986E-EE41841821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2F8499D-B12B-4E9F-B846-BCE6F4B683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DFA2BFD5-8D1B-42E3-AE7C-AC942DC2DA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93A2220-0D24-41C5-92C6-4B14269136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5D06B2C-350B-4599-9A2E-9F187A285F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055033E7-E7E6-429A-B1FE-A7FE84A730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94BDF9E-308E-4532-9BF3-0DE3271F26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6B57AD94-1C54-4B1E-9FED-C2B334E435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499950CB-EC1D-4C8F-A825-88A68F890F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6ECF9F24-56F1-4D00-9B1E-BE4C62CEF7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CEAFF96B-2F52-4E97-8186-E194D7866F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8F0A1AF6-1FA0-44FB-9C97-D6868E59ED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ABD8DC77-F39F-460A-A7F5-69E1DF257B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85D2D1FC-617A-4940-BF21-BCCD236CED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6CB30558-6104-4362-99AA-246057B01A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9F40700F-D4C7-494F-8600-04E45424B7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90E9495E-E38A-4909-9546-FCF0B5FF4C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46ADCBF5-BD50-433F-93A8-ECD62BD00B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EE880A35-F894-4676-829D-928A653257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726F1-9609-4616-A47C-FEB183C36FC9}">
  <dimension ref="B1:L54"/>
  <sheetViews>
    <sheetView workbookViewId="0">
      <selection activeCell="M25" sqref="M25"/>
    </sheetView>
  </sheetViews>
  <sheetFormatPr defaultRowHeight="15" x14ac:dyDescent="0.25"/>
  <cols>
    <col min="1" max="1" width="9.140625" style="51"/>
    <col min="2" max="2" width="24.7109375" style="51" customWidth="1"/>
    <col min="3" max="4" width="7.85546875" style="51" customWidth="1"/>
    <col min="5" max="6" width="9.140625" style="51"/>
    <col min="7" max="7" width="6" style="51" customWidth="1"/>
    <col min="8" max="8" width="23.7109375" style="51" customWidth="1"/>
    <col min="9" max="10" width="10.7109375" style="51" customWidth="1"/>
    <col min="11" max="12" width="9.85546875" style="51" customWidth="1"/>
    <col min="13" max="16384" width="9.140625" style="51"/>
  </cols>
  <sheetData>
    <row r="1" spans="2:12" x14ac:dyDescent="0.25">
      <c r="B1" s="1" t="s">
        <v>57</v>
      </c>
      <c r="H1" s="1"/>
    </row>
    <row r="2" spans="2:12" ht="15.75" thickBot="1" x14ac:dyDescent="0.3">
      <c r="B2" s="2" t="s">
        <v>105</v>
      </c>
      <c r="H2" s="2" t="s">
        <v>106</v>
      </c>
    </row>
    <row r="3" spans="2:12" ht="15.75" thickTop="1" x14ac:dyDescent="0.25">
      <c r="B3" s="68"/>
      <c r="C3" s="70" t="s">
        <v>0</v>
      </c>
      <c r="D3" s="71" t="s">
        <v>1</v>
      </c>
      <c r="E3" s="73" t="s">
        <v>8</v>
      </c>
      <c r="F3" s="74"/>
      <c r="H3" s="68"/>
      <c r="I3" s="70" t="s">
        <v>0</v>
      </c>
      <c r="J3" s="71" t="s">
        <v>1</v>
      </c>
      <c r="K3" s="73" t="s">
        <v>8</v>
      </c>
      <c r="L3" s="74"/>
    </row>
    <row r="4" spans="2:12" ht="15.75" thickBot="1" x14ac:dyDescent="0.3">
      <c r="B4" s="69"/>
      <c r="C4" s="87"/>
      <c r="D4" s="88"/>
      <c r="E4" s="3" t="s">
        <v>88</v>
      </c>
      <c r="F4" s="3" t="s">
        <v>3</v>
      </c>
      <c r="H4" s="69"/>
      <c r="I4" s="69"/>
      <c r="J4" s="72"/>
      <c r="K4" s="3" t="s">
        <v>11</v>
      </c>
      <c r="L4" s="3" t="s">
        <v>3</v>
      </c>
    </row>
    <row r="5" spans="2:12" x14ac:dyDescent="0.25">
      <c r="B5" s="4" t="s">
        <v>7</v>
      </c>
      <c r="C5" s="7">
        <v>251887</v>
      </c>
      <c r="D5" s="6">
        <v>63762</v>
      </c>
      <c r="E5" s="7">
        <f>D5-C5</f>
        <v>-188125</v>
      </c>
      <c r="F5" s="8">
        <f>(D5/C5)-1</f>
        <v>-0.74686268048767901</v>
      </c>
      <c r="H5" s="4" t="s">
        <v>7</v>
      </c>
      <c r="I5" s="7">
        <v>1382931</v>
      </c>
      <c r="J5" s="6">
        <v>451070</v>
      </c>
      <c r="K5" s="7">
        <f>J5-I5</f>
        <v>-931861</v>
      </c>
      <c r="L5" s="8">
        <f>(J5/I5)-1</f>
        <v>-0.67383043694877043</v>
      </c>
    </row>
    <row r="6" spans="2:12" x14ac:dyDescent="0.25">
      <c r="B6" s="45" t="s">
        <v>109</v>
      </c>
      <c r="D6" s="9"/>
      <c r="H6" s="45" t="s">
        <v>112</v>
      </c>
      <c r="J6" s="9"/>
    </row>
    <row r="7" spans="2:12" x14ac:dyDescent="0.25">
      <c r="B7" s="10" t="s">
        <v>15</v>
      </c>
      <c r="C7" s="20">
        <v>21262</v>
      </c>
      <c r="D7" s="12">
        <v>10693</v>
      </c>
      <c r="E7" s="20">
        <f t="shared" ref="E7:E16" si="0">D7-C7</f>
        <v>-10569</v>
      </c>
      <c r="F7" s="13">
        <f t="shared" ref="F7:F16" si="1">(D7/C7)-1</f>
        <v>-0.49708399962374183</v>
      </c>
      <c r="H7" s="10" t="s">
        <v>12</v>
      </c>
      <c r="I7" s="20">
        <v>169977</v>
      </c>
      <c r="J7" s="12">
        <v>100286</v>
      </c>
      <c r="K7" s="20">
        <f t="shared" ref="K7:K16" si="2">J7-I7</f>
        <v>-69691</v>
      </c>
      <c r="L7" s="13">
        <f t="shared" ref="L7:L16" si="3">(J7/I7)-1</f>
        <v>-0.41000252975402551</v>
      </c>
    </row>
    <row r="8" spans="2:12" x14ac:dyDescent="0.25">
      <c r="B8" s="51" t="s">
        <v>19</v>
      </c>
      <c r="C8" s="24">
        <v>8758</v>
      </c>
      <c r="D8" s="15">
        <v>8826</v>
      </c>
      <c r="E8" s="24">
        <f t="shared" si="0"/>
        <v>68</v>
      </c>
      <c r="F8" s="16">
        <f t="shared" si="1"/>
        <v>7.7643297556519997E-3</v>
      </c>
      <c r="H8" s="51" t="s">
        <v>13</v>
      </c>
      <c r="I8" s="24">
        <v>339008</v>
      </c>
      <c r="J8" s="15">
        <v>51401</v>
      </c>
      <c r="K8" s="24">
        <f t="shared" si="2"/>
        <v>-287607</v>
      </c>
      <c r="L8" s="16">
        <f t="shared" si="3"/>
        <v>-0.84837820936379083</v>
      </c>
    </row>
    <row r="9" spans="2:12" x14ac:dyDescent="0.25">
      <c r="B9" s="10" t="s">
        <v>23</v>
      </c>
      <c r="C9" s="20">
        <v>13287</v>
      </c>
      <c r="D9" s="12">
        <v>7677</v>
      </c>
      <c r="E9" s="20">
        <f t="shared" si="0"/>
        <v>-5610</v>
      </c>
      <c r="F9" s="13">
        <f t="shared" si="1"/>
        <v>-0.4222172047866336</v>
      </c>
      <c r="H9" s="10" t="s">
        <v>15</v>
      </c>
      <c r="I9" s="20">
        <v>98096</v>
      </c>
      <c r="J9" s="12">
        <v>40671</v>
      </c>
      <c r="K9" s="20">
        <f t="shared" si="2"/>
        <v>-57425</v>
      </c>
      <c r="L9" s="13">
        <f t="shared" si="3"/>
        <v>-0.58539593867232098</v>
      </c>
    </row>
    <row r="10" spans="2:12" x14ac:dyDescent="0.25">
      <c r="B10" s="51" t="s">
        <v>24</v>
      </c>
      <c r="C10" s="24">
        <v>5745</v>
      </c>
      <c r="D10" s="15">
        <v>4917</v>
      </c>
      <c r="E10" s="24">
        <f t="shared" si="0"/>
        <v>-828</v>
      </c>
      <c r="F10" s="16">
        <f t="shared" si="1"/>
        <v>-0.14412532637075715</v>
      </c>
      <c r="H10" s="51" t="s">
        <v>19</v>
      </c>
      <c r="I10" s="24">
        <v>61129</v>
      </c>
      <c r="J10" s="15">
        <v>28714</v>
      </c>
      <c r="K10" s="24">
        <f t="shared" si="2"/>
        <v>-32415</v>
      </c>
      <c r="L10" s="16">
        <f t="shared" si="3"/>
        <v>-0.53027204763696445</v>
      </c>
    </row>
    <row r="11" spans="2:12" x14ac:dyDescent="0.25">
      <c r="B11" s="10" t="s">
        <v>12</v>
      </c>
      <c r="C11" s="20">
        <v>12128</v>
      </c>
      <c r="D11" s="12">
        <v>4719</v>
      </c>
      <c r="E11" s="20">
        <f t="shared" si="0"/>
        <v>-7409</v>
      </c>
      <c r="F11" s="13">
        <f t="shared" si="1"/>
        <v>-0.61090039577836408</v>
      </c>
      <c r="H11" s="10" t="s">
        <v>14</v>
      </c>
      <c r="I11" s="20">
        <v>70032</v>
      </c>
      <c r="J11" s="12">
        <v>26705</v>
      </c>
      <c r="K11" s="20">
        <f t="shared" si="2"/>
        <v>-43327</v>
      </c>
      <c r="L11" s="13">
        <f t="shared" si="3"/>
        <v>-0.61867432031071512</v>
      </c>
    </row>
    <row r="12" spans="2:12" x14ac:dyDescent="0.25">
      <c r="B12" s="51" t="s">
        <v>14</v>
      </c>
      <c r="C12" s="24">
        <v>18831</v>
      </c>
      <c r="D12" s="15">
        <v>4272</v>
      </c>
      <c r="E12" s="24">
        <f t="shared" si="0"/>
        <v>-14559</v>
      </c>
      <c r="F12" s="16">
        <f t="shared" si="1"/>
        <v>-0.77314003504859008</v>
      </c>
      <c r="H12" s="51" t="s">
        <v>90</v>
      </c>
      <c r="I12" s="24">
        <v>88453</v>
      </c>
      <c r="J12" s="15">
        <v>23764</v>
      </c>
      <c r="K12" s="24">
        <f t="shared" si="2"/>
        <v>-64689</v>
      </c>
      <c r="L12" s="16">
        <f t="shared" si="3"/>
        <v>-0.73133754649361804</v>
      </c>
    </row>
    <row r="13" spans="2:12" x14ac:dyDescent="0.25">
      <c r="B13" s="10" t="s">
        <v>20</v>
      </c>
      <c r="C13" s="20">
        <v>6566</v>
      </c>
      <c r="D13" s="12">
        <v>3752</v>
      </c>
      <c r="E13" s="20">
        <f t="shared" si="0"/>
        <v>-2814</v>
      </c>
      <c r="F13" s="13">
        <f t="shared" si="1"/>
        <v>-0.4285714285714286</v>
      </c>
      <c r="H13" s="10" t="s">
        <v>24</v>
      </c>
      <c r="I13" s="20">
        <v>35242</v>
      </c>
      <c r="J13" s="12">
        <v>21963</v>
      </c>
      <c r="K13" s="20">
        <f t="shared" si="2"/>
        <v>-13279</v>
      </c>
      <c r="L13" s="13">
        <f t="shared" si="3"/>
        <v>-0.3767947335565518</v>
      </c>
    </row>
    <row r="14" spans="2:12" x14ac:dyDescent="0.25">
      <c r="B14" s="51" t="s">
        <v>22</v>
      </c>
      <c r="C14" s="24">
        <v>12969</v>
      </c>
      <c r="D14" s="15">
        <v>3355</v>
      </c>
      <c r="E14" s="24">
        <f t="shared" si="0"/>
        <v>-9614</v>
      </c>
      <c r="F14" s="16">
        <f t="shared" si="1"/>
        <v>-0.74130619168787115</v>
      </c>
      <c r="H14" s="51" t="s">
        <v>23</v>
      </c>
      <c r="I14" s="24">
        <v>37696</v>
      </c>
      <c r="J14" s="15">
        <v>15133</v>
      </c>
      <c r="K14" s="24">
        <f t="shared" si="2"/>
        <v>-22563</v>
      </c>
      <c r="L14" s="16">
        <f t="shared" si="3"/>
        <v>-0.59855157045840413</v>
      </c>
    </row>
    <row r="15" spans="2:12" x14ac:dyDescent="0.25">
      <c r="B15" s="10" t="s">
        <v>27</v>
      </c>
      <c r="C15" s="20">
        <v>2969</v>
      </c>
      <c r="D15" s="12">
        <v>2669</v>
      </c>
      <c r="E15" s="20">
        <f t="shared" si="0"/>
        <v>-300</v>
      </c>
      <c r="F15" s="13">
        <f t="shared" si="1"/>
        <v>-0.10104412260020212</v>
      </c>
      <c r="H15" s="10" t="s">
        <v>17</v>
      </c>
      <c r="I15" s="20">
        <v>20090</v>
      </c>
      <c r="J15" s="12">
        <v>13534</v>
      </c>
      <c r="K15" s="20">
        <f t="shared" si="2"/>
        <v>-6556</v>
      </c>
      <c r="L15" s="13">
        <f t="shared" si="3"/>
        <v>-0.32633150821304135</v>
      </c>
    </row>
    <row r="16" spans="2:12" x14ac:dyDescent="0.25">
      <c r="B16" s="35" t="s">
        <v>29</v>
      </c>
      <c r="C16" s="36">
        <v>4620</v>
      </c>
      <c r="D16" s="37">
        <v>2256</v>
      </c>
      <c r="E16" s="36">
        <f t="shared" si="0"/>
        <v>-2364</v>
      </c>
      <c r="F16" s="38">
        <f t="shared" si="1"/>
        <v>-0.51168831168831175</v>
      </c>
      <c r="H16" s="35" t="s">
        <v>20</v>
      </c>
      <c r="I16" s="36">
        <v>30178</v>
      </c>
      <c r="J16" s="37">
        <v>11767</v>
      </c>
      <c r="K16" s="36">
        <f t="shared" si="2"/>
        <v>-18411</v>
      </c>
      <c r="L16" s="38">
        <f t="shared" si="3"/>
        <v>-0.61008019086751941</v>
      </c>
    </row>
    <row r="17" spans="2:12" x14ac:dyDescent="0.25">
      <c r="B17" s="54" t="s">
        <v>110</v>
      </c>
      <c r="C17" s="54"/>
      <c r="D17" s="55"/>
      <c r="E17" s="56"/>
      <c r="H17" s="57" t="s">
        <v>111</v>
      </c>
      <c r="I17" s="57"/>
      <c r="J17" s="58"/>
      <c r="K17" s="56"/>
    </row>
    <row r="18" spans="2:12" x14ac:dyDescent="0.25">
      <c r="B18" s="10" t="s">
        <v>32</v>
      </c>
      <c r="C18" s="20">
        <v>3476</v>
      </c>
      <c r="D18" s="12">
        <v>1744</v>
      </c>
      <c r="E18" s="20">
        <f t="shared" ref="E18:E34" si="4">D18-C18</f>
        <v>-1732</v>
      </c>
      <c r="F18" s="13">
        <f t="shared" ref="F18:F34" si="5">(D18/C18)-1</f>
        <v>-0.49827387802071343</v>
      </c>
      <c r="H18" s="10" t="s">
        <v>22</v>
      </c>
      <c r="I18" s="20">
        <v>41358</v>
      </c>
      <c r="J18" s="12">
        <v>10114</v>
      </c>
      <c r="K18" s="20">
        <f t="shared" ref="K18:K34" si="6">J18-I18</f>
        <v>-31244</v>
      </c>
      <c r="L18" s="13">
        <f t="shared" ref="L18:L34" si="7">(J18/I18)-1</f>
        <v>-0.75545239131486053</v>
      </c>
    </row>
    <row r="19" spans="2:12" x14ac:dyDescent="0.25">
      <c r="B19" s="51" t="s">
        <v>13</v>
      </c>
      <c r="C19" s="24">
        <v>62752</v>
      </c>
      <c r="D19" s="15">
        <v>942</v>
      </c>
      <c r="E19" s="24">
        <f t="shared" si="4"/>
        <v>-61810</v>
      </c>
      <c r="F19" s="16">
        <f t="shared" si="5"/>
        <v>-0.9849885262621112</v>
      </c>
      <c r="H19" s="51" t="s">
        <v>29</v>
      </c>
      <c r="I19" s="24">
        <v>19745</v>
      </c>
      <c r="J19" s="15">
        <v>9647</v>
      </c>
      <c r="K19" s="24">
        <f t="shared" si="6"/>
        <v>-10098</v>
      </c>
      <c r="L19" s="16">
        <f t="shared" si="7"/>
        <v>-0.51142061281337048</v>
      </c>
    </row>
    <row r="20" spans="2:12" x14ac:dyDescent="0.25">
      <c r="B20" s="10" t="s">
        <v>17</v>
      </c>
      <c r="C20" s="20">
        <v>3209</v>
      </c>
      <c r="D20" s="12">
        <v>570</v>
      </c>
      <c r="E20" s="20">
        <f t="shared" si="4"/>
        <v>-2639</v>
      </c>
      <c r="F20" s="13">
        <f t="shared" si="5"/>
        <v>-0.82237457151760673</v>
      </c>
      <c r="H20" s="10" t="s">
        <v>27</v>
      </c>
      <c r="I20" s="20">
        <v>14593</v>
      </c>
      <c r="J20" s="12">
        <v>7685</v>
      </c>
      <c r="K20" s="20">
        <f t="shared" si="6"/>
        <v>-6908</v>
      </c>
      <c r="L20" s="13">
        <f t="shared" si="7"/>
        <v>-0.47337764681696703</v>
      </c>
    </row>
    <row r="21" spans="2:12" x14ac:dyDescent="0.25">
      <c r="B21" s="51" t="s">
        <v>31</v>
      </c>
      <c r="C21" s="24">
        <v>5012</v>
      </c>
      <c r="D21" s="15">
        <v>496</v>
      </c>
      <c r="E21" s="24">
        <f t="shared" si="4"/>
        <v>-4516</v>
      </c>
      <c r="F21" s="16">
        <f t="shared" si="5"/>
        <v>-0.90103750997605747</v>
      </c>
      <c r="H21" s="51" t="s">
        <v>18</v>
      </c>
      <c r="I21" s="24">
        <v>13228</v>
      </c>
      <c r="J21" s="15">
        <v>7530</v>
      </c>
      <c r="K21" s="24">
        <f t="shared" si="6"/>
        <v>-5698</v>
      </c>
      <c r="L21" s="16">
        <f t="shared" si="7"/>
        <v>-0.4307529482915029</v>
      </c>
    </row>
    <row r="22" spans="2:12" x14ac:dyDescent="0.25">
      <c r="B22" s="10" t="s">
        <v>25</v>
      </c>
      <c r="C22" s="20">
        <v>4143</v>
      </c>
      <c r="D22" s="12">
        <v>463</v>
      </c>
      <c r="E22" s="20">
        <f t="shared" si="4"/>
        <v>-3680</v>
      </c>
      <c r="F22" s="13">
        <f t="shared" si="5"/>
        <v>-0.88824523292300261</v>
      </c>
      <c r="H22" s="10" t="s">
        <v>25</v>
      </c>
      <c r="I22" s="20">
        <v>29181</v>
      </c>
      <c r="J22" s="12">
        <v>7526</v>
      </c>
      <c r="K22" s="20">
        <f t="shared" si="6"/>
        <v>-21655</v>
      </c>
      <c r="L22" s="13">
        <f t="shared" si="7"/>
        <v>-0.74209245742092456</v>
      </c>
    </row>
    <row r="23" spans="2:12" x14ac:dyDescent="0.25">
      <c r="B23" s="51" t="s">
        <v>33</v>
      </c>
      <c r="C23" s="24">
        <v>2127</v>
      </c>
      <c r="D23" s="15">
        <v>248</v>
      </c>
      <c r="E23" s="24">
        <f t="shared" si="4"/>
        <v>-1879</v>
      </c>
      <c r="F23" s="16">
        <f t="shared" si="5"/>
        <v>-0.88340385519511044</v>
      </c>
      <c r="H23" s="51" t="s">
        <v>21</v>
      </c>
      <c r="I23" s="24">
        <v>52263</v>
      </c>
      <c r="J23" s="15">
        <v>6953</v>
      </c>
      <c r="K23" s="24">
        <f t="shared" si="6"/>
        <v>-45310</v>
      </c>
      <c r="L23" s="16">
        <f t="shared" si="7"/>
        <v>-0.86696133019535804</v>
      </c>
    </row>
    <row r="24" spans="2:12" x14ac:dyDescent="0.25">
      <c r="B24" s="10" t="s">
        <v>26</v>
      </c>
      <c r="C24" s="20">
        <v>3015</v>
      </c>
      <c r="D24" s="12">
        <v>248</v>
      </c>
      <c r="E24" s="20">
        <f t="shared" si="4"/>
        <v>-2767</v>
      </c>
      <c r="F24" s="13">
        <f t="shared" si="5"/>
        <v>-0.91774461028192367</v>
      </c>
      <c r="H24" s="10" t="s">
        <v>113</v>
      </c>
      <c r="I24" s="20">
        <v>20661</v>
      </c>
      <c r="J24" s="12">
        <v>5917</v>
      </c>
      <c r="K24" s="20">
        <f t="shared" si="6"/>
        <v>-14744</v>
      </c>
      <c r="L24" s="13">
        <f t="shared" si="7"/>
        <v>-0.71361502347417838</v>
      </c>
    </row>
    <row r="25" spans="2:12" x14ac:dyDescent="0.25">
      <c r="B25" s="51" t="s">
        <v>18</v>
      </c>
      <c r="C25" s="24">
        <v>938</v>
      </c>
      <c r="D25" s="15">
        <v>223</v>
      </c>
      <c r="E25" s="24">
        <f t="shared" si="4"/>
        <v>-715</v>
      </c>
      <c r="F25" s="16">
        <f t="shared" si="5"/>
        <v>-0.76226012793176978</v>
      </c>
      <c r="H25" s="51" t="s">
        <v>5</v>
      </c>
      <c r="I25" s="24">
        <v>10851</v>
      </c>
      <c r="J25" s="15">
        <v>5527</v>
      </c>
      <c r="K25" s="24">
        <f t="shared" si="6"/>
        <v>-5324</v>
      </c>
      <c r="L25" s="16">
        <f t="shared" si="7"/>
        <v>-0.4906460234079808</v>
      </c>
    </row>
    <row r="26" spans="2:12" x14ac:dyDescent="0.25">
      <c r="B26" s="10" t="s">
        <v>90</v>
      </c>
      <c r="C26" s="20">
        <v>16184</v>
      </c>
      <c r="D26" s="12">
        <v>223</v>
      </c>
      <c r="E26" s="20">
        <f t="shared" si="4"/>
        <v>-15961</v>
      </c>
      <c r="F26" s="13">
        <f t="shared" si="5"/>
        <v>-0.98622095897182405</v>
      </c>
      <c r="H26" s="10" t="s">
        <v>32</v>
      </c>
      <c r="I26" s="20">
        <v>12746</v>
      </c>
      <c r="J26" s="12">
        <v>4897</v>
      </c>
      <c r="K26" s="20">
        <f t="shared" si="6"/>
        <v>-7849</v>
      </c>
      <c r="L26" s="13">
        <f t="shared" si="7"/>
        <v>-0.61580103561901778</v>
      </c>
    </row>
    <row r="27" spans="2:12" x14ac:dyDescent="0.25">
      <c r="B27" s="51" t="s">
        <v>21</v>
      </c>
      <c r="C27" s="24">
        <v>10832</v>
      </c>
      <c r="D27" s="15">
        <v>182</v>
      </c>
      <c r="E27" s="39">
        <f t="shared" si="4"/>
        <v>-10650</v>
      </c>
      <c r="F27" s="40">
        <f t="shared" si="5"/>
        <v>-0.98319793205317574</v>
      </c>
      <c r="H27" s="51" t="s">
        <v>31</v>
      </c>
      <c r="I27" s="24">
        <v>30062</v>
      </c>
      <c r="J27" s="15">
        <v>4745</v>
      </c>
      <c r="K27" s="39">
        <f t="shared" si="6"/>
        <v>-25317</v>
      </c>
      <c r="L27" s="40">
        <f t="shared" si="7"/>
        <v>-0.84215953695695567</v>
      </c>
    </row>
    <row r="28" spans="2:12" x14ac:dyDescent="0.25">
      <c r="B28" s="10" t="s">
        <v>34</v>
      </c>
      <c r="C28" s="20">
        <v>3569</v>
      </c>
      <c r="D28" s="12">
        <v>157</v>
      </c>
      <c r="E28" s="20">
        <f t="shared" si="4"/>
        <v>-3412</v>
      </c>
      <c r="F28" s="13">
        <f t="shared" si="5"/>
        <v>-0.95601008685906419</v>
      </c>
      <c r="H28" s="10" t="s">
        <v>30</v>
      </c>
      <c r="I28" s="20">
        <v>10556</v>
      </c>
      <c r="J28" s="12">
        <v>4558</v>
      </c>
      <c r="K28" s="20">
        <f t="shared" si="6"/>
        <v>-5998</v>
      </c>
      <c r="L28" s="13">
        <f t="shared" si="7"/>
        <v>-0.5682076544145509</v>
      </c>
    </row>
    <row r="29" spans="2:12" x14ac:dyDescent="0.25">
      <c r="B29" s="51" t="s">
        <v>39</v>
      </c>
      <c r="C29" s="24">
        <v>1902</v>
      </c>
      <c r="D29" s="15">
        <v>149</v>
      </c>
      <c r="E29" s="24">
        <f t="shared" si="4"/>
        <v>-1753</v>
      </c>
      <c r="F29" s="16">
        <f t="shared" si="5"/>
        <v>-0.92166140904311256</v>
      </c>
      <c r="H29" s="51" t="s">
        <v>33</v>
      </c>
      <c r="I29" s="24">
        <v>15086</v>
      </c>
      <c r="J29" s="15">
        <v>2957</v>
      </c>
      <c r="K29" s="24">
        <f t="shared" si="6"/>
        <v>-12129</v>
      </c>
      <c r="L29" s="16">
        <f t="shared" si="7"/>
        <v>-0.8039904547262362</v>
      </c>
    </row>
    <row r="30" spans="2:12" x14ac:dyDescent="0.25">
      <c r="B30" s="10" t="s">
        <v>5</v>
      </c>
      <c r="C30" s="20">
        <v>1923</v>
      </c>
      <c r="D30" s="12">
        <v>116</v>
      </c>
      <c r="E30" s="20">
        <f t="shared" si="4"/>
        <v>-1807</v>
      </c>
      <c r="F30" s="13">
        <f t="shared" si="5"/>
        <v>-0.93967758710348415</v>
      </c>
      <c r="H30" s="10" t="s">
        <v>39</v>
      </c>
      <c r="I30" s="20">
        <v>12928</v>
      </c>
      <c r="J30" s="12">
        <v>2134</v>
      </c>
      <c r="K30" s="20">
        <f t="shared" si="6"/>
        <v>-10794</v>
      </c>
      <c r="L30" s="13">
        <f t="shared" si="7"/>
        <v>-0.83493193069306937</v>
      </c>
    </row>
    <row r="31" spans="2:12" x14ac:dyDescent="0.25">
      <c r="B31" s="51" t="s">
        <v>30</v>
      </c>
      <c r="C31" s="24">
        <v>2331</v>
      </c>
      <c r="D31" s="15">
        <v>83</v>
      </c>
      <c r="E31" s="24">
        <f t="shared" si="4"/>
        <v>-2248</v>
      </c>
      <c r="F31" s="16">
        <f t="shared" si="5"/>
        <v>-0.9643929643929644</v>
      </c>
      <c r="H31" s="51" t="s">
        <v>34</v>
      </c>
      <c r="I31" s="24">
        <v>12867</v>
      </c>
      <c r="J31" s="15">
        <v>1797</v>
      </c>
      <c r="K31" s="24">
        <f t="shared" si="6"/>
        <v>-11070</v>
      </c>
      <c r="L31" s="16">
        <f t="shared" si="7"/>
        <v>-0.86034040568897185</v>
      </c>
    </row>
    <row r="32" spans="2:12" x14ac:dyDescent="0.25">
      <c r="B32" s="10" t="s">
        <v>35</v>
      </c>
      <c r="C32" s="20">
        <v>625</v>
      </c>
      <c r="D32" s="12">
        <v>50</v>
      </c>
      <c r="E32" s="20">
        <f t="shared" si="4"/>
        <v>-575</v>
      </c>
      <c r="F32" s="13">
        <f>(D32/C32)-1</f>
        <v>-0.92</v>
      </c>
      <c r="H32" s="10" t="s">
        <v>35</v>
      </c>
      <c r="I32" s="20">
        <v>6366</v>
      </c>
      <c r="J32" s="12">
        <v>1062</v>
      </c>
      <c r="K32" s="20">
        <f t="shared" si="6"/>
        <v>-5304</v>
      </c>
      <c r="L32" s="13">
        <f t="shared" si="7"/>
        <v>-0.83317624882186614</v>
      </c>
    </row>
    <row r="33" spans="2:12" x14ac:dyDescent="0.25">
      <c r="B33" s="51" t="s">
        <v>36</v>
      </c>
      <c r="C33" s="24">
        <v>2309</v>
      </c>
      <c r="D33" s="15">
        <v>17</v>
      </c>
      <c r="E33" s="24">
        <f t="shared" si="4"/>
        <v>-2292</v>
      </c>
      <c r="F33" s="16">
        <f t="shared" si="5"/>
        <v>-0.99263750541359896</v>
      </c>
      <c r="H33" s="51" t="s">
        <v>36</v>
      </c>
      <c r="I33" s="24">
        <v>5878</v>
      </c>
      <c r="J33" s="15">
        <v>304</v>
      </c>
      <c r="K33" s="24">
        <f t="shared" si="6"/>
        <v>-5574</v>
      </c>
      <c r="L33" s="16">
        <f t="shared" si="7"/>
        <v>-0.94828172847907455</v>
      </c>
    </row>
    <row r="34" spans="2:12" ht="15.75" thickBot="1" x14ac:dyDescent="0.3">
      <c r="B34" s="31" t="s">
        <v>37</v>
      </c>
      <c r="C34" s="28">
        <v>20405</v>
      </c>
      <c r="D34" s="52">
        <v>4715</v>
      </c>
      <c r="E34" s="28">
        <f t="shared" si="4"/>
        <v>-15690</v>
      </c>
      <c r="F34" s="29">
        <f t="shared" si="5"/>
        <v>-0.76892918402352362</v>
      </c>
      <c r="H34" s="31" t="s">
        <v>37</v>
      </c>
      <c r="I34" s="28">
        <v>124661</v>
      </c>
      <c r="J34" s="52">
        <v>33779</v>
      </c>
      <c r="K34" s="28">
        <f t="shared" si="6"/>
        <v>-90882</v>
      </c>
      <c r="L34" s="29">
        <f t="shared" si="7"/>
        <v>-0.7290331378699032</v>
      </c>
    </row>
    <row r="35" spans="2:12" x14ac:dyDescent="0.25">
      <c r="B35" s="41"/>
      <c r="H35" s="41"/>
    </row>
    <row r="36" spans="2:12" ht="15.75" thickBot="1" x14ac:dyDescent="0.3">
      <c r="B36" s="2" t="s">
        <v>107</v>
      </c>
      <c r="H36" s="2" t="s">
        <v>108</v>
      </c>
    </row>
    <row r="37" spans="2:12" ht="15.75" thickTop="1" x14ac:dyDescent="0.25">
      <c r="B37" s="68"/>
      <c r="C37" s="70" t="s">
        <v>0</v>
      </c>
      <c r="D37" s="71" t="s">
        <v>1</v>
      </c>
      <c r="E37" s="73" t="s">
        <v>8</v>
      </c>
      <c r="F37" s="74"/>
      <c r="H37" s="68"/>
      <c r="I37" s="70" t="s">
        <v>0</v>
      </c>
      <c r="J37" s="71" t="s">
        <v>1</v>
      </c>
      <c r="K37" s="73" t="s">
        <v>8</v>
      </c>
      <c r="L37" s="74"/>
    </row>
    <row r="38" spans="2:12" ht="15.75" thickBot="1" x14ac:dyDescent="0.3">
      <c r="B38" s="69"/>
      <c r="C38" s="69"/>
      <c r="D38" s="72"/>
      <c r="E38" s="3" t="s">
        <v>2</v>
      </c>
      <c r="F38" s="3" t="s">
        <v>3</v>
      </c>
      <c r="H38" s="69"/>
      <c r="I38" s="69"/>
      <c r="J38" s="72"/>
      <c r="K38" s="3" t="s">
        <v>2</v>
      </c>
      <c r="L38" s="3" t="s">
        <v>3</v>
      </c>
    </row>
    <row r="39" spans="2:12" x14ac:dyDescent="0.25">
      <c r="B39" s="4" t="s">
        <v>7</v>
      </c>
      <c r="C39" s="7">
        <v>251887</v>
      </c>
      <c r="D39" s="59">
        <v>63762</v>
      </c>
      <c r="E39" s="7">
        <f>D39-C39</f>
        <v>-188125</v>
      </c>
      <c r="F39" s="8">
        <f>(D39/C39)-1</f>
        <v>-0.74686268048767901</v>
      </c>
      <c r="H39" s="4" t="s">
        <v>7</v>
      </c>
      <c r="I39" s="7">
        <v>1382931</v>
      </c>
      <c r="J39" s="6">
        <v>451070</v>
      </c>
      <c r="K39" s="7">
        <f>J39-I39</f>
        <v>-931861</v>
      </c>
      <c r="L39" s="8">
        <f>(J39/I39)-1</f>
        <v>-0.67383043694877043</v>
      </c>
    </row>
    <row r="40" spans="2:12" x14ac:dyDescent="0.25">
      <c r="D40" s="60"/>
      <c r="J40" s="9"/>
    </row>
    <row r="41" spans="2:12" x14ac:dyDescent="0.25">
      <c r="B41" s="10" t="s">
        <v>41</v>
      </c>
      <c r="C41" s="20">
        <v>17027</v>
      </c>
      <c r="D41" s="12">
        <v>6124</v>
      </c>
      <c r="E41" s="20">
        <f t="shared" ref="E41:E49" si="8">D41-C41</f>
        <v>-10903</v>
      </c>
      <c r="F41" s="13">
        <f t="shared" ref="F41:F49" si="9">(D41/C41)-1</f>
        <v>-0.64033593704116987</v>
      </c>
      <c r="H41" s="10" t="s">
        <v>41</v>
      </c>
      <c r="I41" s="20">
        <v>109571</v>
      </c>
      <c r="J41" s="12">
        <v>37191</v>
      </c>
      <c r="K41" s="20">
        <f t="shared" ref="K41:K49" si="10">J41-I41</f>
        <v>-72380</v>
      </c>
      <c r="L41" s="13">
        <f t="shared" ref="L41:L49" si="11">(J41/I41)-1</f>
        <v>-0.66057624736472242</v>
      </c>
    </row>
    <row r="42" spans="2:12" x14ac:dyDescent="0.25">
      <c r="B42" s="51" t="s">
        <v>42</v>
      </c>
      <c r="C42" s="24">
        <v>13066</v>
      </c>
      <c r="D42" s="15">
        <v>4942</v>
      </c>
      <c r="E42" s="24">
        <f t="shared" si="8"/>
        <v>-8124</v>
      </c>
      <c r="F42" s="16">
        <f t="shared" si="9"/>
        <v>-0.62176641665391097</v>
      </c>
      <c r="H42" s="51" t="s">
        <v>42</v>
      </c>
      <c r="I42" s="24">
        <v>183205</v>
      </c>
      <c r="J42" s="15">
        <v>107816</v>
      </c>
      <c r="K42" s="24">
        <f t="shared" si="10"/>
        <v>-75389</v>
      </c>
      <c r="L42" s="16">
        <f t="shared" si="11"/>
        <v>-0.41150077781719929</v>
      </c>
    </row>
    <row r="43" spans="2:12" x14ac:dyDescent="0.25">
      <c r="B43" s="10" t="s">
        <v>43</v>
      </c>
      <c r="C43" s="20">
        <v>57724</v>
      </c>
      <c r="D43" s="12">
        <v>25386</v>
      </c>
      <c r="E43" s="20">
        <f t="shared" si="8"/>
        <v>-32338</v>
      </c>
      <c r="F43" s="13">
        <f t="shared" si="9"/>
        <v>-0.56021758713879843</v>
      </c>
      <c r="H43" s="10" t="s">
        <v>43</v>
      </c>
      <c r="I43" s="20">
        <v>245390</v>
      </c>
      <c r="J43" s="12">
        <v>101372</v>
      </c>
      <c r="K43" s="20">
        <f t="shared" si="10"/>
        <v>-144018</v>
      </c>
      <c r="L43" s="13">
        <f t="shared" si="11"/>
        <v>-0.58689433147235015</v>
      </c>
    </row>
    <row r="44" spans="2:12" x14ac:dyDescent="0.25">
      <c r="B44" s="51" t="s">
        <v>46</v>
      </c>
      <c r="C44" s="24">
        <v>26256</v>
      </c>
      <c r="D44" s="15">
        <v>11032</v>
      </c>
      <c r="E44" s="24">
        <f t="shared" si="8"/>
        <v>-15224</v>
      </c>
      <c r="F44" s="16">
        <f t="shared" si="9"/>
        <v>-0.57982937233394272</v>
      </c>
      <c r="H44" s="51" t="s">
        <v>46</v>
      </c>
      <c r="I44" s="24">
        <v>79054</v>
      </c>
      <c r="J44" s="15">
        <v>25247</v>
      </c>
      <c r="K44" s="24">
        <f t="shared" si="10"/>
        <v>-53807</v>
      </c>
      <c r="L44" s="16">
        <f t="shared" si="11"/>
        <v>-0.6806360209477067</v>
      </c>
    </row>
    <row r="45" spans="2:12" x14ac:dyDescent="0.25">
      <c r="B45" s="10" t="s">
        <v>47</v>
      </c>
      <c r="C45" s="20">
        <v>15536</v>
      </c>
      <c r="D45" s="12">
        <v>9553</v>
      </c>
      <c r="E45" s="20">
        <f t="shared" si="8"/>
        <v>-5983</v>
      </c>
      <c r="F45" s="13">
        <f t="shared" si="9"/>
        <v>-0.38510556127703399</v>
      </c>
      <c r="H45" s="10" t="s">
        <v>47</v>
      </c>
      <c r="I45" s="20">
        <v>94086</v>
      </c>
      <c r="J45" s="12">
        <v>44045</v>
      </c>
      <c r="K45" s="20">
        <f t="shared" si="10"/>
        <v>-50041</v>
      </c>
      <c r="L45" s="13">
        <f t="shared" si="11"/>
        <v>-0.53186446442616331</v>
      </c>
    </row>
    <row r="46" spans="2:12" x14ac:dyDescent="0.25">
      <c r="B46" s="51" t="s">
        <v>48</v>
      </c>
      <c r="C46" s="24">
        <v>73584</v>
      </c>
      <c r="D46" s="15">
        <v>1124</v>
      </c>
      <c r="E46" s="24">
        <f t="shared" si="8"/>
        <v>-72460</v>
      </c>
      <c r="F46" s="16">
        <f t="shared" si="9"/>
        <v>-0.98472494020439227</v>
      </c>
      <c r="H46" s="51" t="s">
        <v>48</v>
      </c>
      <c r="I46" s="24">
        <v>391271</v>
      </c>
      <c r="J46" s="15">
        <v>58354</v>
      </c>
      <c r="K46" s="24">
        <f t="shared" si="10"/>
        <v>-332917</v>
      </c>
      <c r="L46" s="16">
        <f t="shared" si="11"/>
        <v>-0.85086040110307182</v>
      </c>
    </row>
    <row r="47" spans="2:12" x14ac:dyDescent="0.25">
      <c r="B47" s="10" t="s">
        <v>44</v>
      </c>
      <c r="C47" s="20">
        <v>25274</v>
      </c>
      <c r="D47" s="12">
        <v>638</v>
      </c>
      <c r="E47" s="20">
        <f t="shared" si="8"/>
        <v>-24636</v>
      </c>
      <c r="F47" s="13">
        <f t="shared" si="9"/>
        <v>-0.97475666693044238</v>
      </c>
      <c r="H47" s="10" t="s">
        <v>44</v>
      </c>
      <c r="I47" s="20">
        <v>135032</v>
      </c>
      <c r="J47" s="12">
        <v>37349</v>
      </c>
      <c r="K47" s="20">
        <f t="shared" si="10"/>
        <v>-97683</v>
      </c>
      <c r="L47" s="13">
        <f t="shared" si="11"/>
        <v>-0.72340630369097703</v>
      </c>
    </row>
    <row r="48" spans="2:12" x14ac:dyDescent="0.25">
      <c r="B48" s="51" t="s">
        <v>49</v>
      </c>
      <c r="C48" s="61">
        <v>3015</v>
      </c>
      <c r="D48" s="62">
        <v>248</v>
      </c>
      <c r="E48" s="24">
        <f t="shared" si="8"/>
        <v>-2767</v>
      </c>
      <c r="F48" s="16">
        <f t="shared" si="9"/>
        <v>-0.91774461028192367</v>
      </c>
      <c r="H48" s="51" t="s">
        <v>49</v>
      </c>
      <c r="I48" s="24">
        <v>20661</v>
      </c>
      <c r="J48" s="15">
        <v>5917</v>
      </c>
      <c r="K48" s="24">
        <f t="shared" si="10"/>
        <v>-14744</v>
      </c>
      <c r="L48" s="16">
        <f t="shared" si="11"/>
        <v>-0.71361502347417838</v>
      </c>
    </row>
    <row r="49" spans="2:12" ht="15.75" thickBot="1" x14ac:dyDescent="0.3">
      <c r="B49" s="31" t="s">
        <v>45</v>
      </c>
      <c r="C49" s="63">
        <v>20405</v>
      </c>
      <c r="D49" s="64">
        <v>4715</v>
      </c>
      <c r="E49" s="28">
        <f t="shared" si="8"/>
        <v>-15690</v>
      </c>
      <c r="F49" s="29">
        <f t="shared" si="9"/>
        <v>-0.76892918402352362</v>
      </c>
      <c r="H49" s="31" t="s">
        <v>45</v>
      </c>
      <c r="I49" s="28">
        <v>124661</v>
      </c>
      <c r="J49" s="52">
        <v>33779</v>
      </c>
      <c r="K49" s="28">
        <f t="shared" si="10"/>
        <v>-90882</v>
      </c>
      <c r="L49" s="29">
        <f t="shared" si="11"/>
        <v>-0.7290331378699032</v>
      </c>
    </row>
    <row r="50" spans="2:12" x14ac:dyDescent="0.25">
      <c r="C50" s="24"/>
      <c r="D50" s="24"/>
      <c r="I50" s="24"/>
      <c r="J50" s="24"/>
    </row>
    <row r="51" spans="2:12" x14ac:dyDescent="0.25">
      <c r="B51" s="2" t="s">
        <v>74</v>
      </c>
      <c r="C51" s="32">
        <v>48479</v>
      </c>
      <c r="D51" s="32">
        <v>7917</v>
      </c>
      <c r="E51" s="32">
        <f>D51-C51</f>
        <v>-40562</v>
      </c>
      <c r="F51" s="34">
        <f>(D51/C51)-1</f>
        <v>-0.83669217599372925</v>
      </c>
      <c r="H51" s="2" t="s">
        <v>74</v>
      </c>
      <c r="I51" s="32">
        <v>415919</v>
      </c>
      <c r="J51" s="32">
        <v>115983</v>
      </c>
      <c r="K51" s="32">
        <f>J51-I51</f>
        <v>-299936</v>
      </c>
      <c r="L51" s="34">
        <f>(J51/I51)-1</f>
        <v>-0.7211404143595268</v>
      </c>
    </row>
    <row r="53" spans="2:12" ht="32.25" customHeight="1" x14ac:dyDescent="0.25">
      <c r="B53" s="67" t="s">
        <v>54</v>
      </c>
      <c r="C53" s="67"/>
      <c r="D53" s="67"/>
      <c r="E53" s="67"/>
      <c r="F53" s="67"/>
      <c r="G53" s="79"/>
      <c r="H53" s="79"/>
      <c r="I53" s="79"/>
      <c r="J53" s="79"/>
      <c r="K53" s="79"/>
      <c r="L53" s="79"/>
    </row>
    <row r="54" spans="2:12" x14ac:dyDescent="0.25">
      <c r="B54" s="44" t="s">
        <v>53</v>
      </c>
    </row>
  </sheetData>
  <mergeCells count="17">
    <mergeCell ref="I3:I4"/>
    <mergeCell ref="B53:L53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</mergeCells>
  <conditionalFormatting sqref="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{5A052458-C89E-4D1F-8C7E-63880BCF5AAF}</x14:id>
        </ext>
      </extLst>
    </cfRule>
  </conditionalFormatting>
  <conditionalFormatting sqref="F15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{79DA8068-1E6D-42E4-A057-469495FCAC0D}</x14:id>
        </ext>
      </extLst>
    </cfRule>
  </conditionalFormatting>
  <conditionalFormatting sqref="F14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{76749CB6-EB15-4407-86E0-2B399A8ACF4A}</x14:id>
        </ext>
      </extLst>
    </cfRule>
  </conditionalFormatting>
  <conditionalFormatting sqref="F13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{FEFEAEA2-5B3E-47CC-AF4E-AA93759D9C72}</x14:id>
        </ext>
      </extLst>
    </cfRule>
  </conditionalFormatting>
  <conditionalFormatting sqref="F12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{F7C4AD62-8F1B-4BA7-AB23-BFEB21A0A8B3}</x14:id>
        </ext>
      </extLst>
    </cfRule>
  </conditionalFormatting>
  <conditionalFormatting sqref="F11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{56B477DC-BDC5-42C6-A9B6-CF1EA4DCA8A8}</x14:id>
        </ext>
      </extLst>
    </cfRule>
  </conditionalFormatting>
  <conditionalFormatting sqref="F10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{F627C1A4-DF96-4445-ACC0-6A3428F33D40}</x14:id>
        </ext>
      </extLst>
    </cfRule>
  </conditionalFormatting>
  <conditionalFormatting sqref="F9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{201F95B4-EBC2-471C-A381-D1EDF69FEED6}</x14:id>
        </ext>
      </extLst>
    </cfRule>
  </conditionalFormatting>
  <conditionalFormatting sqref="F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{929F6433-90A2-42A9-A146-50A8FC1468D7}</x14:id>
        </ext>
      </extLst>
    </cfRule>
  </conditionalFormatting>
  <conditionalFormatting sqref="F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{B3CBDBB5-4CBD-4034-85FB-14A5623CBD83}</x14:id>
        </ext>
      </extLst>
    </cfRule>
  </conditionalFormatting>
  <conditionalFormatting sqref="F7:F1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{5437BF06-8E6B-4D37-ABA5-8BB6D883EDC8}</x14:id>
        </ext>
      </extLst>
    </cfRule>
  </conditionalFormatting>
  <conditionalFormatting sqref="F3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{876FB852-1A2C-4F76-995F-A0989E548776}</x14:id>
        </ext>
      </extLst>
    </cfRule>
  </conditionalFormatting>
  <conditionalFormatting sqref="F25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{7BCE2BB0-3CCA-4AFA-A554-4136755C5A2E}</x14:id>
        </ext>
      </extLst>
    </cfRule>
  </conditionalFormatting>
  <conditionalFormatting sqref="F2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{18E320A0-5682-4A10-A03C-9249B0CEBA2F}</x14:id>
        </ext>
      </extLst>
    </cfRule>
  </conditionalFormatting>
  <conditionalFormatting sqref="F25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{54EB39D3-2969-4539-AFC8-E51E3F9FB3CA}</x14:id>
        </ext>
      </extLst>
    </cfRule>
  </conditionalFormatting>
  <conditionalFormatting sqref="F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{4330E0A5-8E78-4F9E-8C4C-900950DDA44F}</x14:id>
        </ext>
      </extLst>
    </cfRule>
  </conditionalFormatting>
  <conditionalFormatting sqref="F18:F24 F26:F3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{2270B6A7-9D6B-45F0-9063-5E03F300922B}</x14:id>
        </ext>
      </extLst>
    </cfRule>
  </conditionalFormatting>
  <conditionalFormatting sqref="F7:F16 F5 F18:F24 F26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{ACC9C831-15AC-468C-BD06-61EE05E80F4B}</x14:id>
        </ext>
      </extLst>
    </cfRule>
  </conditionalFormatting>
  <conditionalFormatting sqref="F39:F51 F18:F24 F7:F16 F5 F26:F34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{DF173A8D-F66A-424A-98A6-1377B62E3B40}</x14:id>
        </ext>
      </extLst>
    </cfRule>
  </conditionalFormatting>
  <conditionalFormatting sqref="F5:F16 F18:F24 F39:F51 F26:F3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{FEFA8A30-D17D-4108-8ACB-06A009377A2F}</x14:id>
        </ext>
      </extLst>
    </cfRule>
  </conditionalFormatting>
  <conditionalFormatting sqref="F39:F51 F18:F34 F5:F1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{9D11BEC5-390E-4A19-9CBD-3398CF5B6C6B}</x14:id>
        </ext>
      </extLst>
    </cfRule>
  </conditionalFormatting>
  <conditionalFormatting sqref="L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{60781CC3-DB61-4A41-B58B-565ED36E4C22}</x14:id>
        </ext>
      </extLst>
    </cfRule>
  </conditionalFormatting>
  <conditionalFormatting sqref="L1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{D357DD1B-35AE-4468-B96E-7849CD1AC620}</x14:id>
        </ext>
      </extLst>
    </cfRule>
  </conditionalFormatting>
  <conditionalFormatting sqref="L1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{A6974FB8-A39F-41CD-BF57-194E5CB70CA8}</x14:id>
        </ext>
      </extLst>
    </cfRule>
  </conditionalFormatting>
  <conditionalFormatting sqref="L13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{CB42F608-4592-49A4-A482-BBBC2ED04612}</x14:id>
        </ext>
      </extLst>
    </cfRule>
  </conditionalFormatting>
  <conditionalFormatting sqref="L1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{764E7A42-55D3-483C-8661-8FD0CD8AA7D4}</x14:id>
        </ext>
      </extLst>
    </cfRule>
  </conditionalFormatting>
  <conditionalFormatting sqref="L11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{A857CBCE-6A21-498A-A5E9-06D1D8073D8E}</x14:id>
        </ext>
      </extLst>
    </cfRule>
  </conditionalFormatting>
  <conditionalFormatting sqref="L1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{6024FDC0-2C95-4B2D-969C-D4004E6D316A}</x14:id>
        </ext>
      </extLst>
    </cfRule>
  </conditionalFormatting>
  <conditionalFormatting sqref="L9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{49E2292E-24B5-4523-9521-AC28533E8CD6}</x14:id>
        </ext>
      </extLst>
    </cfRule>
  </conditionalFormatting>
  <conditionalFormatting sqref="L8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{55276054-660B-4720-B791-1746597E4D1F}</x14:id>
        </ext>
      </extLst>
    </cfRule>
  </conditionalFormatting>
  <conditionalFormatting sqref="L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{84AF34F5-3096-452C-A674-77C0C5B9433F}</x14:id>
        </ext>
      </extLst>
    </cfRule>
  </conditionalFormatting>
  <conditionalFormatting sqref="L7:L1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{DA8F5230-BEF9-426B-A9A9-89554F501D7B}</x14:id>
        </ext>
      </extLst>
    </cfRule>
  </conditionalFormatting>
  <conditionalFormatting sqref="L3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{F235663F-1DC0-432E-A202-47C8381E542C}</x14:id>
        </ext>
      </extLst>
    </cfRule>
  </conditionalFormatting>
  <conditionalFormatting sqref="L25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{49E72457-CA91-4B10-8AE8-F5762E4DB7DB}</x14:id>
        </ext>
      </extLst>
    </cfRule>
  </conditionalFormatting>
  <conditionalFormatting sqref="L2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{68B2D9C7-6FAE-4AE3-87CA-ED645C02A8A9}</x14:id>
        </ext>
      </extLst>
    </cfRule>
  </conditionalFormatting>
  <conditionalFormatting sqref="L2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{90A53251-FA31-4738-A3A5-3598B44FA1B2}</x14:id>
        </ext>
      </extLst>
    </cfRule>
  </conditionalFormatting>
  <conditionalFormatting sqref="L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{8D9B55A8-DE6A-47E3-9F19-33EC1C149B84}</x14:id>
        </ext>
      </extLst>
    </cfRule>
  </conditionalFormatting>
  <conditionalFormatting sqref="L18:L24 L26:L34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{AEAF6273-48CC-440D-A40F-858D45C55EFF}</x14:id>
        </ext>
      </extLst>
    </cfRule>
  </conditionalFormatting>
  <conditionalFormatting sqref="L7:L16 L5 L18:L24 L26:L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{DD7FFE46-54FE-48C6-8BEE-4A58FD2350ED}</x14:id>
        </ext>
      </extLst>
    </cfRule>
  </conditionalFormatting>
  <conditionalFormatting sqref="L39:L51 L18:L24 L7:L16 L5 L26:L34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{AA44EDEF-B669-4DB6-86A1-3821EC08DF69}</x14:id>
        </ext>
      </extLst>
    </cfRule>
  </conditionalFormatting>
  <conditionalFormatting sqref="L5:L16 L18:L24 L39:L51 L26:L3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{EF48B98D-E9A4-4402-BC06-EF718A789DE3}</x14:id>
        </ext>
      </extLst>
    </cfRule>
  </conditionalFormatting>
  <conditionalFormatting sqref="L39:L51 L18:L34 L5:L1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{E823CCFA-7366-4ED0-B841-11BA408C7342}</x14:id>
        </ext>
      </extLst>
    </cfRule>
  </conditionalFormatting>
  <conditionalFormatting sqref="F5:F16 F18:F34 F39 F41:F49 F5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{53C497FA-91D1-444D-915C-5AD3C40A6901}</x14:id>
        </ext>
      </extLst>
    </cfRule>
  </conditionalFormatting>
  <conditionalFormatting sqref="L7:L16 L5 L18:L34 L39 L41:L49 L5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{36A75ABF-6E6B-4092-A4F9-C0F611C49647}</x14:id>
        </ext>
      </extLst>
    </cfRule>
  </conditionalFormatting>
  <conditionalFormatting sqref="F5:F34 F39:F5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{29F074A8-C494-49D3-9819-75B2DBD85A23}</x14:id>
        </ext>
      </extLst>
    </cfRule>
  </conditionalFormatting>
  <conditionalFormatting sqref="L39:L51 L5:L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{BD0506FB-210A-4F12-9E40-FB542ACB9141}</x14:id>
        </ext>
      </extLst>
    </cfRule>
  </conditionalFormatting>
  <pageMargins left="0.7" right="0.7" top="0.75" bottom="0.75" header="0.3" footer="0.3"/>
  <ignoredErrors>
    <ignoredError sqref="C3:D4 C37:D38 I37:J38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052458-C89E-4D1F-8C7E-63880BCF5A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79DA8068-1E6D-42E4-A057-469495FCAC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76749CB6-EB15-4407-86E0-2B399A8ACF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EFEAEA2-5B3E-47CC-AF4E-AA93759D9C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F7C4AD62-8F1B-4BA7-AB23-BFEB21A0A8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6B477DC-BDC5-42C6-A9B6-CF1EA4DCA8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F627C1A4-DF96-4445-ACC0-6A3428F33D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01F95B4-EBC2-471C-A381-D1EDF69FEE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29F6433-90A2-42A9-A146-50A8FC1468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B3CBDBB5-4CBD-4034-85FB-14A5623CBD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437BF06-8E6B-4D37-ABA5-8BB6D883ED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876FB852-1A2C-4F76-995F-A0989E5487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7BCE2BB0-3CCA-4AFA-A554-4136755C5A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18E320A0-5682-4A10-A03C-9249B0CEBA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54EB39D3-2969-4539-AFC8-E51E3F9FB3C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4330E0A5-8E78-4F9E-8C4C-900950DDA4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270B6A7-9D6B-45F0-9063-5E03F30092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F18:F24 F26:F34</xm:sqref>
        </x14:conditionalFormatting>
        <x14:conditionalFormatting xmlns:xm="http://schemas.microsoft.com/office/excel/2006/main">
          <x14:cfRule type="dataBar" id="{ACC9C831-15AC-468C-BD06-61EE05E80F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F18:F24 F26:F34</xm:sqref>
        </x14:conditionalFormatting>
        <x14:conditionalFormatting xmlns:xm="http://schemas.microsoft.com/office/excel/2006/main">
          <x14:cfRule type="dataBar" id="{DF173A8D-F66A-424A-98A6-1377B62E3B4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F39:F51 F18:F24 F7:F16 F5 F26:F34</xm:sqref>
        </x14:conditionalFormatting>
        <x14:conditionalFormatting xmlns:xm="http://schemas.microsoft.com/office/excel/2006/main">
          <x14:cfRule type="dataBar" id="{FEFA8A30-D17D-4108-8ACB-06A009377A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F18:F24 F39:F51 F26:F34</xm:sqref>
        </x14:conditionalFormatting>
        <x14:conditionalFormatting xmlns:xm="http://schemas.microsoft.com/office/excel/2006/main">
          <x14:cfRule type="dataBar" id="{9D11BEC5-390E-4A19-9CBD-3398CF5B6C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F39:F51 F18:F34 F5:F16</xm:sqref>
        </x14:conditionalFormatting>
        <x14:conditionalFormatting xmlns:xm="http://schemas.microsoft.com/office/excel/2006/main">
          <x14:cfRule type="dataBar" id="{60781CC3-DB61-4A41-B58B-565ED36E4C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357DD1B-35AE-4468-B96E-7849CD1AC6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6974FB8-A39F-41CD-BF57-194E5CB70C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B42F608-4592-49A4-A482-BBBC2ED046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764E7A42-55D3-483C-8661-8FD0CD8AA7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A857CBCE-6A21-498A-A5E9-06D1D8073D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024FDC0-2C95-4B2D-969C-D4004E6D31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49E2292E-24B5-4523-9521-AC28533E8C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55276054-660B-4720-B791-1746597E4D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84AF34F5-3096-452C-A674-77C0C5B943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A8F5230-BEF9-426B-A9A9-89554F501D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F235663F-1DC0-432E-A202-47C8381E54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</xm:sqref>
        </x14:conditionalFormatting>
        <x14:conditionalFormatting xmlns:xm="http://schemas.microsoft.com/office/excel/2006/main">
          <x14:cfRule type="dataBar" id="{49E72457-CA91-4B10-8AE8-F5762E4DB7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68B2D9C7-6FAE-4AE3-87CA-ED645C02A8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90A53251-FA31-4738-A3A5-3598B44FA1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8D9B55A8-DE6A-47E3-9F19-33EC1C149B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AEAF6273-48CC-440D-A40F-858D45C55E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L18:L24 L26:L34</xm:sqref>
        </x14:conditionalFormatting>
        <x14:conditionalFormatting xmlns:xm="http://schemas.microsoft.com/office/excel/2006/main">
          <x14:cfRule type="dataBar" id="{DD7FFE46-54FE-48C6-8BEE-4A58FD2350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L18:L24 L26:L34</xm:sqref>
        </x14:conditionalFormatting>
        <x14:conditionalFormatting xmlns:xm="http://schemas.microsoft.com/office/excel/2006/main">
          <x14:cfRule type="dataBar" id="{AA44EDEF-B669-4DB6-86A1-3821EC08DF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L39:L51 L18:L24 L7:L16 L5 L26:L34</xm:sqref>
        </x14:conditionalFormatting>
        <x14:conditionalFormatting xmlns:xm="http://schemas.microsoft.com/office/excel/2006/main">
          <x14:cfRule type="dataBar" id="{EF48B98D-E9A4-4402-BC06-EF718A789D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L18:L24 L39:L51 L26:L34</xm:sqref>
        </x14:conditionalFormatting>
        <x14:conditionalFormatting xmlns:xm="http://schemas.microsoft.com/office/excel/2006/main">
          <x14:cfRule type="dataBar" id="{E823CCFA-7366-4ED0-B841-11BA408C73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L39:L51 L18:L34 L5:L16</xm:sqref>
        </x14:conditionalFormatting>
        <x14:conditionalFormatting xmlns:xm="http://schemas.microsoft.com/office/excel/2006/main">
          <x14:cfRule type="dataBar" id="{53C497FA-91D1-444D-915C-5AD3C40A69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F18:F34 F39 F41:F49 F51</xm:sqref>
        </x14:conditionalFormatting>
        <x14:conditionalFormatting xmlns:xm="http://schemas.microsoft.com/office/excel/2006/main">
          <x14:cfRule type="dataBar" id="{36A75ABF-6E6B-4092-A4F9-C0F611C496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L18:L34 L39 L41:L49 L51</xm:sqref>
        </x14:conditionalFormatting>
        <x14:conditionalFormatting xmlns:xm="http://schemas.microsoft.com/office/excel/2006/main">
          <x14:cfRule type="dataBar" id="{29F074A8-C494-49D3-9819-75B2DBD85A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F5:F34 F39:F51</xm:sqref>
        </x14:conditionalFormatting>
        <x14:conditionalFormatting xmlns:xm="http://schemas.microsoft.com/office/excel/2006/main">
          <x14:cfRule type="dataBar" id="{BD0506FB-210A-4F12-9E40-FB542ACB91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L39:L51 L5:L34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E3BA-4E77-4E03-A5C6-1C8BE4BDB9B0}">
  <dimension ref="B1:L52"/>
  <sheetViews>
    <sheetView tabSelected="1" zoomScaleNormal="100" workbookViewId="0">
      <selection activeCell="D6" sqref="D6"/>
    </sheetView>
  </sheetViews>
  <sheetFormatPr defaultRowHeight="15" x14ac:dyDescent="0.25"/>
  <cols>
    <col min="1" max="1" width="4.85546875" style="66" customWidth="1"/>
    <col min="2" max="2" width="24.7109375" style="66" customWidth="1"/>
    <col min="3" max="4" width="9.42578125" style="66" customWidth="1"/>
    <col min="5" max="6" width="9.140625" style="66" customWidth="1"/>
    <col min="7" max="7" width="6" style="66" customWidth="1"/>
    <col min="8" max="8" width="23.7109375" style="66" customWidth="1"/>
    <col min="9" max="9" width="10.85546875" style="66" customWidth="1"/>
    <col min="10" max="10" width="9.5703125" style="66" customWidth="1"/>
    <col min="11" max="11" width="10.42578125" style="66" customWidth="1"/>
    <col min="12" max="12" width="9.140625" style="66" customWidth="1"/>
    <col min="13" max="16384" width="9.140625" style="66"/>
  </cols>
  <sheetData>
    <row r="1" spans="2:12" x14ac:dyDescent="0.25">
      <c r="B1" s="1" t="s">
        <v>114</v>
      </c>
      <c r="H1" s="1"/>
    </row>
    <row r="2" spans="2:12" ht="15.75" thickBot="1" x14ac:dyDescent="0.3">
      <c r="B2" s="2" t="s">
        <v>117</v>
      </c>
      <c r="H2" s="2" t="s">
        <v>116</v>
      </c>
    </row>
    <row r="3" spans="2:12" ht="15.75" thickTop="1" x14ac:dyDescent="0.25">
      <c r="B3" s="85"/>
      <c r="C3" s="70" t="s">
        <v>0</v>
      </c>
      <c r="D3" s="71" t="s">
        <v>1</v>
      </c>
      <c r="E3" s="73" t="s">
        <v>8</v>
      </c>
      <c r="F3" s="89"/>
      <c r="H3" s="85"/>
      <c r="I3" s="70" t="s">
        <v>0</v>
      </c>
      <c r="J3" s="71" t="s">
        <v>1</v>
      </c>
      <c r="K3" s="73" t="s">
        <v>8</v>
      </c>
      <c r="L3" s="89"/>
    </row>
    <row r="4" spans="2:12" ht="15.75" thickBot="1" x14ac:dyDescent="0.3">
      <c r="B4" s="86"/>
      <c r="C4" s="87"/>
      <c r="D4" s="88"/>
      <c r="E4" s="3" t="s">
        <v>11</v>
      </c>
      <c r="F4" s="3" t="s">
        <v>3</v>
      </c>
      <c r="H4" s="86"/>
      <c r="I4" s="86"/>
      <c r="J4" s="80"/>
      <c r="K4" s="3" t="s">
        <v>11</v>
      </c>
      <c r="L4" s="3" t="s">
        <v>3</v>
      </c>
    </row>
    <row r="5" spans="2:12" x14ac:dyDescent="0.25">
      <c r="B5" s="4" t="s">
        <v>115</v>
      </c>
      <c r="C5" s="7">
        <v>183654</v>
      </c>
      <c r="D5" s="6">
        <v>10126</v>
      </c>
      <c r="E5" s="7">
        <f>D5-C5</f>
        <v>-173528</v>
      </c>
      <c r="F5" s="8">
        <f>(D5/C5)-1</f>
        <v>-0.94486371110893308</v>
      </c>
      <c r="H5" s="4" t="s">
        <v>7</v>
      </c>
      <c r="I5" s="7">
        <v>1566585</v>
      </c>
      <c r="J5" s="6">
        <v>461196</v>
      </c>
      <c r="K5" s="7">
        <f>J5-I5</f>
        <v>-1105389</v>
      </c>
      <c r="L5" s="8">
        <f>(J5/I5)-1</f>
        <v>-0.70560422830551806</v>
      </c>
    </row>
    <row r="6" spans="2:12" x14ac:dyDescent="0.25">
      <c r="B6" s="45" t="s">
        <v>121</v>
      </c>
      <c r="D6" s="9"/>
      <c r="H6" s="45" t="s">
        <v>123</v>
      </c>
      <c r="J6" s="9"/>
    </row>
    <row r="7" spans="2:12" x14ac:dyDescent="0.25">
      <c r="B7" s="10" t="s">
        <v>15</v>
      </c>
      <c r="C7" s="20">
        <v>14317</v>
      </c>
      <c r="D7" s="12">
        <v>2147</v>
      </c>
      <c r="E7" s="20">
        <f t="shared" ref="E7:E16" si="0">D7-C7</f>
        <v>-12170</v>
      </c>
      <c r="F7" s="13">
        <f t="shared" ref="F7:F16" si="1">(D7/C7)-1</f>
        <v>-0.85003841586924633</v>
      </c>
      <c r="H7" s="10" t="s">
        <v>12</v>
      </c>
      <c r="I7" s="20">
        <v>181747</v>
      </c>
      <c r="J7" s="12">
        <v>101042</v>
      </c>
      <c r="K7" s="20">
        <f t="shared" ref="K7:K16" si="2">J7-I7</f>
        <v>-80705</v>
      </c>
      <c r="L7" s="13">
        <f t="shared" ref="L7:L16" si="3">(J7/I7)-1</f>
        <v>-0.44405134610199892</v>
      </c>
    </row>
    <row r="8" spans="2:12" x14ac:dyDescent="0.25">
      <c r="B8" s="66" t="s">
        <v>19</v>
      </c>
      <c r="C8" s="24">
        <v>8445</v>
      </c>
      <c r="D8" s="15">
        <v>1739</v>
      </c>
      <c r="E8" s="24">
        <f>D8-C8</f>
        <v>-6706</v>
      </c>
      <c r="F8" s="16">
        <f t="shared" si="1"/>
        <v>-0.79407933688573118</v>
      </c>
      <c r="H8" s="66" t="s">
        <v>13</v>
      </c>
      <c r="I8" s="24">
        <v>386116</v>
      </c>
      <c r="J8" s="15">
        <v>51776</v>
      </c>
      <c r="K8" s="24">
        <f t="shared" si="2"/>
        <v>-334340</v>
      </c>
      <c r="L8" s="16">
        <f t="shared" si="3"/>
        <v>-0.86590558277823249</v>
      </c>
    </row>
    <row r="9" spans="2:12" x14ac:dyDescent="0.25">
      <c r="B9" s="10" t="s">
        <v>12</v>
      </c>
      <c r="C9" s="20">
        <v>11770</v>
      </c>
      <c r="D9" s="12">
        <v>720</v>
      </c>
      <c r="E9" s="20">
        <f t="shared" si="0"/>
        <v>-11050</v>
      </c>
      <c r="F9" s="13">
        <f t="shared" si="1"/>
        <v>-0.93882752761257438</v>
      </c>
      <c r="H9" s="10" t="s">
        <v>15</v>
      </c>
      <c r="I9" s="20">
        <v>112413</v>
      </c>
      <c r="J9" s="12">
        <v>42863</v>
      </c>
      <c r="K9" s="20">
        <f t="shared" si="2"/>
        <v>-69550</v>
      </c>
      <c r="L9" s="13">
        <f t="shared" si="3"/>
        <v>-0.61870068408458101</v>
      </c>
    </row>
    <row r="10" spans="2:12" x14ac:dyDescent="0.25">
      <c r="B10" s="66" t="s">
        <v>14</v>
      </c>
      <c r="C10" s="24">
        <v>6612</v>
      </c>
      <c r="D10" s="15">
        <v>529</v>
      </c>
      <c r="E10" s="24">
        <f t="shared" si="0"/>
        <v>-6083</v>
      </c>
      <c r="F10" s="16">
        <f t="shared" si="1"/>
        <v>-0.9199939503932244</v>
      </c>
      <c r="H10" s="66" t="s">
        <v>19</v>
      </c>
      <c r="I10" s="24">
        <v>69574</v>
      </c>
      <c r="J10" s="15">
        <v>31358</v>
      </c>
      <c r="K10" s="24">
        <f t="shared" si="2"/>
        <v>-38216</v>
      </c>
      <c r="L10" s="16">
        <f t="shared" si="3"/>
        <v>-0.54928565268634832</v>
      </c>
    </row>
    <row r="11" spans="2:12" x14ac:dyDescent="0.25">
      <c r="B11" s="10" t="s">
        <v>24</v>
      </c>
      <c r="C11" s="20">
        <v>4619</v>
      </c>
      <c r="D11" s="12">
        <v>410</v>
      </c>
      <c r="E11" s="20">
        <f t="shared" si="0"/>
        <v>-4209</v>
      </c>
      <c r="F11" s="13">
        <f t="shared" si="1"/>
        <v>-0.91123619831132285</v>
      </c>
      <c r="H11" s="10" t="s">
        <v>14</v>
      </c>
      <c r="I11" s="20">
        <v>76644</v>
      </c>
      <c r="J11" s="12">
        <v>27259</v>
      </c>
      <c r="K11" s="20">
        <f t="shared" si="2"/>
        <v>-49385</v>
      </c>
      <c r="L11" s="13">
        <f t="shared" si="3"/>
        <v>-0.64434267522571886</v>
      </c>
    </row>
    <row r="12" spans="2:12" x14ac:dyDescent="0.25">
      <c r="B12" s="66" t="s">
        <v>20</v>
      </c>
      <c r="C12" s="24">
        <v>3758</v>
      </c>
      <c r="D12" s="15">
        <v>399</v>
      </c>
      <c r="E12" s="24">
        <f t="shared" si="0"/>
        <v>-3359</v>
      </c>
      <c r="F12" s="16">
        <f t="shared" si="1"/>
        <v>-0.89382650345928683</v>
      </c>
      <c r="H12" s="66" t="s">
        <v>120</v>
      </c>
      <c r="I12" s="24">
        <v>100212</v>
      </c>
      <c r="J12" s="15">
        <v>23841</v>
      </c>
      <c r="K12" s="24">
        <f t="shared" si="2"/>
        <v>-76371</v>
      </c>
      <c r="L12" s="16">
        <f t="shared" si="3"/>
        <v>-0.76209435995689145</v>
      </c>
    </row>
    <row r="13" spans="2:12" x14ac:dyDescent="0.25">
      <c r="B13" s="10" t="s">
        <v>29</v>
      </c>
      <c r="C13" s="20">
        <v>2624</v>
      </c>
      <c r="D13" s="12">
        <v>355</v>
      </c>
      <c r="E13" s="20">
        <f t="shared" si="0"/>
        <v>-2269</v>
      </c>
      <c r="F13" s="13">
        <f t="shared" si="1"/>
        <v>-0.86471036585365857</v>
      </c>
      <c r="H13" s="10" t="s">
        <v>24</v>
      </c>
      <c r="I13" s="20">
        <v>39861</v>
      </c>
      <c r="J13" s="12">
        <v>22434</v>
      </c>
      <c r="K13" s="20">
        <f t="shared" si="2"/>
        <v>-17427</v>
      </c>
      <c r="L13" s="13">
        <f t="shared" si="3"/>
        <v>-0.4371942500188154</v>
      </c>
    </row>
    <row r="14" spans="2:12" x14ac:dyDescent="0.25">
      <c r="B14" s="66" t="s">
        <v>13</v>
      </c>
      <c r="C14" s="24">
        <v>47108</v>
      </c>
      <c r="D14" s="15">
        <v>342</v>
      </c>
      <c r="E14" s="24">
        <f t="shared" si="0"/>
        <v>-46766</v>
      </c>
      <c r="F14" s="16">
        <f t="shared" si="1"/>
        <v>-0.99274008660949309</v>
      </c>
      <c r="H14" s="66" t="s">
        <v>23</v>
      </c>
      <c r="I14" s="24">
        <v>41206</v>
      </c>
      <c r="J14" s="15">
        <v>15461</v>
      </c>
      <c r="K14" s="24">
        <f t="shared" si="2"/>
        <v>-25745</v>
      </c>
      <c r="L14" s="16">
        <f t="shared" si="3"/>
        <v>-0.62478765228364797</v>
      </c>
    </row>
    <row r="15" spans="2:12" x14ac:dyDescent="0.25">
      <c r="B15" s="10" t="s">
        <v>22</v>
      </c>
      <c r="C15" s="20">
        <v>7321</v>
      </c>
      <c r="D15" s="12">
        <v>338</v>
      </c>
      <c r="E15" s="20">
        <f t="shared" si="0"/>
        <v>-6983</v>
      </c>
      <c r="F15" s="13">
        <f t="shared" si="1"/>
        <v>-0.95383144379183171</v>
      </c>
      <c r="H15" s="10" t="s">
        <v>17</v>
      </c>
      <c r="I15" s="20">
        <v>22757</v>
      </c>
      <c r="J15" s="12">
        <v>13870</v>
      </c>
      <c r="K15" s="20">
        <f t="shared" si="2"/>
        <v>-8887</v>
      </c>
      <c r="L15" s="13">
        <f t="shared" si="3"/>
        <v>-0.39051720349782482</v>
      </c>
    </row>
    <row r="16" spans="2:12" x14ac:dyDescent="0.25">
      <c r="B16" s="35" t="s">
        <v>17</v>
      </c>
      <c r="C16" s="36">
        <v>2667</v>
      </c>
      <c r="D16" s="37">
        <v>336</v>
      </c>
      <c r="E16" s="36">
        <f t="shared" si="0"/>
        <v>-2331</v>
      </c>
      <c r="F16" s="38">
        <f t="shared" si="1"/>
        <v>-0.87401574803149606</v>
      </c>
      <c r="H16" s="35" t="s">
        <v>20</v>
      </c>
      <c r="I16" s="36">
        <v>33936</v>
      </c>
      <c r="J16" s="37">
        <v>12166</v>
      </c>
      <c r="K16" s="36">
        <f t="shared" si="2"/>
        <v>-21770</v>
      </c>
      <c r="L16" s="38">
        <f t="shared" si="3"/>
        <v>-0.64150165016501648</v>
      </c>
    </row>
    <row r="17" spans="2:12" x14ac:dyDescent="0.25">
      <c r="B17" s="54" t="s">
        <v>122</v>
      </c>
      <c r="C17" s="90"/>
      <c r="D17" s="90"/>
      <c r="H17" s="65" t="s">
        <v>124</v>
      </c>
      <c r="I17" s="91"/>
      <c r="J17" s="90"/>
    </row>
    <row r="18" spans="2:12" x14ac:dyDescent="0.25">
      <c r="B18" s="41"/>
      <c r="H18" s="41"/>
    </row>
    <row r="19" spans="2:12" ht="15.75" thickBot="1" x14ac:dyDescent="0.3">
      <c r="B19" s="2" t="s">
        <v>118</v>
      </c>
      <c r="H19" s="2" t="s">
        <v>119</v>
      </c>
    </row>
    <row r="20" spans="2:12" ht="15.75" thickTop="1" x14ac:dyDescent="0.25">
      <c r="B20" s="85"/>
      <c r="C20" s="70" t="s">
        <v>0</v>
      </c>
      <c r="D20" s="71" t="s">
        <v>1</v>
      </c>
      <c r="E20" s="73" t="s">
        <v>8</v>
      </c>
      <c r="F20" s="89"/>
      <c r="H20" s="85"/>
      <c r="I20" s="70" t="s">
        <v>0</v>
      </c>
      <c r="J20" s="71" t="s">
        <v>1</v>
      </c>
      <c r="K20" s="73" t="s">
        <v>8</v>
      </c>
      <c r="L20" s="89"/>
    </row>
    <row r="21" spans="2:12" ht="15.75" thickBot="1" x14ac:dyDescent="0.3">
      <c r="B21" s="86"/>
      <c r="C21" s="86"/>
      <c r="D21" s="80"/>
      <c r="E21" s="3" t="s">
        <v>11</v>
      </c>
      <c r="F21" s="3" t="s">
        <v>3</v>
      </c>
      <c r="H21" s="86"/>
      <c r="I21" s="86"/>
      <c r="J21" s="80"/>
      <c r="K21" s="3" t="s">
        <v>11</v>
      </c>
      <c r="L21" s="3" t="s">
        <v>3</v>
      </c>
    </row>
    <row r="22" spans="2:12" x14ac:dyDescent="0.25">
      <c r="B22" s="4" t="s">
        <v>7</v>
      </c>
      <c r="C22" s="7">
        <v>183654</v>
      </c>
      <c r="D22" s="59">
        <v>10126</v>
      </c>
      <c r="E22" s="7">
        <f>D22-C22</f>
        <v>-173528</v>
      </c>
      <c r="F22" s="8">
        <f>(D22/C22)-1</f>
        <v>-0.94486371110893308</v>
      </c>
      <c r="H22" s="4" t="s">
        <v>7</v>
      </c>
      <c r="I22" s="7">
        <v>1566585</v>
      </c>
      <c r="J22" s="6">
        <v>461196</v>
      </c>
      <c r="K22" s="7">
        <f>J22-I22</f>
        <v>-1105389</v>
      </c>
      <c r="L22" s="8">
        <f>(J22/I22)-1</f>
        <v>-0.70560422830551806</v>
      </c>
    </row>
    <row r="23" spans="2:12" x14ac:dyDescent="0.25">
      <c r="D23" s="60"/>
      <c r="J23" s="9"/>
    </row>
    <row r="24" spans="2:12" x14ac:dyDescent="0.25">
      <c r="B24" s="10" t="s">
        <v>41</v>
      </c>
      <c r="C24" s="20">
        <v>14650</v>
      </c>
      <c r="D24" s="12">
        <v>739</v>
      </c>
      <c r="E24" s="20">
        <f t="shared" ref="E24:E32" si="4">D24-C24</f>
        <v>-13911</v>
      </c>
      <c r="F24" s="13">
        <f t="shared" ref="F24:F32" si="5">(D24/C24)-1</f>
        <v>-0.94955631399317408</v>
      </c>
      <c r="H24" s="10" t="s">
        <v>41</v>
      </c>
      <c r="I24" s="20">
        <v>124221</v>
      </c>
      <c r="J24" s="12">
        <v>37930</v>
      </c>
      <c r="K24" s="20">
        <f t="shared" ref="K24:K32" si="6">J24-I24</f>
        <v>-86291</v>
      </c>
      <c r="L24" s="13">
        <f t="shared" ref="L24:L32" si="7">(J24/I24)-1</f>
        <v>-0.69465710306630923</v>
      </c>
    </row>
    <row r="25" spans="2:12" x14ac:dyDescent="0.25">
      <c r="B25" s="66" t="s">
        <v>42</v>
      </c>
      <c r="C25" s="24">
        <v>12631</v>
      </c>
      <c r="D25" s="15">
        <v>748</v>
      </c>
      <c r="E25" s="24">
        <f t="shared" si="4"/>
        <v>-11883</v>
      </c>
      <c r="F25" s="16">
        <f t="shared" si="5"/>
        <v>-0.94078061911170929</v>
      </c>
      <c r="H25" s="66" t="s">
        <v>42</v>
      </c>
      <c r="I25" s="24">
        <v>195836</v>
      </c>
      <c r="J25" s="15">
        <v>108564</v>
      </c>
      <c r="K25" s="24">
        <f t="shared" si="6"/>
        <v>-87272</v>
      </c>
      <c r="L25" s="16">
        <f t="shared" si="7"/>
        <v>-0.44563818705447411</v>
      </c>
    </row>
    <row r="26" spans="2:12" x14ac:dyDescent="0.25">
      <c r="B26" s="10" t="s">
        <v>43</v>
      </c>
      <c r="C26" s="20">
        <v>30553</v>
      </c>
      <c r="D26" s="12">
        <v>3732</v>
      </c>
      <c r="E26" s="20">
        <f t="shared" si="4"/>
        <v>-26821</v>
      </c>
      <c r="F26" s="13">
        <f t="shared" si="5"/>
        <v>-0.8778516021339966</v>
      </c>
      <c r="H26" s="10" t="s">
        <v>43</v>
      </c>
      <c r="I26" s="20">
        <v>275943</v>
      </c>
      <c r="J26" s="12">
        <v>105104</v>
      </c>
      <c r="K26" s="20">
        <f t="shared" si="6"/>
        <v>-170839</v>
      </c>
      <c r="L26" s="13">
        <f t="shared" si="7"/>
        <v>-0.61910974367894811</v>
      </c>
    </row>
    <row r="27" spans="2:12" x14ac:dyDescent="0.25">
      <c r="B27" s="66" t="s">
        <v>46</v>
      </c>
      <c r="C27" s="24">
        <v>10831</v>
      </c>
      <c r="D27" s="15">
        <v>654</v>
      </c>
      <c r="E27" s="24">
        <f t="shared" si="4"/>
        <v>-10177</v>
      </c>
      <c r="F27" s="16">
        <f t="shared" si="5"/>
        <v>-0.93961776382605489</v>
      </c>
      <c r="H27" s="66" t="s">
        <v>46</v>
      </c>
      <c r="I27" s="24">
        <v>89885</v>
      </c>
      <c r="J27" s="15">
        <v>25901</v>
      </c>
      <c r="K27" s="24">
        <f t="shared" si="6"/>
        <v>-63984</v>
      </c>
      <c r="L27" s="16">
        <f t="shared" si="7"/>
        <v>-0.71184291038549263</v>
      </c>
    </row>
    <row r="28" spans="2:12" x14ac:dyDescent="0.25">
      <c r="B28" s="10" t="s">
        <v>47</v>
      </c>
      <c r="C28" s="20">
        <v>12949</v>
      </c>
      <c r="D28" s="12">
        <v>2115</v>
      </c>
      <c r="E28" s="20">
        <f t="shared" si="4"/>
        <v>-10834</v>
      </c>
      <c r="F28" s="13">
        <f t="shared" si="5"/>
        <v>-0.8366669240868021</v>
      </c>
      <c r="H28" s="10" t="s">
        <v>47</v>
      </c>
      <c r="I28" s="20">
        <v>107035</v>
      </c>
      <c r="J28" s="12">
        <v>46160</v>
      </c>
      <c r="K28" s="20">
        <f t="shared" si="6"/>
        <v>-60875</v>
      </c>
      <c r="L28" s="13">
        <f t="shared" si="7"/>
        <v>-0.56873919745877521</v>
      </c>
    </row>
    <row r="29" spans="2:12" x14ac:dyDescent="0.25">
      <c r="B29" s="66" t="s">
        <v>48</v>
      </c>
      <c r="C29" s="24">
        <v>55191</v>
      </c>
      <c r="D29" s="15">
        <v>414</v>
      </c>
      <c r="E29" s="24">
        <f t="shared" si="4"/>
        <v>-54777</v>
      </c>
      <c r="F29" s="16">
        <f t="shared" si="5"/>
        <v>-0.99249877697450672</v>
      </c>
      <c r="H29" s="66" t="s">
        <v>48</v>
      </c>
      <c r="I29" s="24">
        <v>446462</v>
      </c>
      <c r="J29" s="15">
        <v>58768</v>
      </c>
      <c r="K29" s="24">
        <f t="shared" si="6"/>
        <v>-387694</v>
      </c>
      <c r="L29" s="16">
        <f t="shared" si="7"/>
        <v>-0.86836953648910775</v>
      </c>
    </row>
    <row r="30" spans="2:12" x14ac:dyDescent="0.25">
      <c r="B30" s="10" t="s">
        <v>44</v>
      </c>
      <c r="C30" s="20">
        <v>18643</v>
      </c>
      <c r="D30" s="12">
        <v>136</v>
      </c>
      <c r="E30" s="20">
        <f t="shared" si="4"/>
        <v>-18507</v>
      </c>
      <c r="F30" s="13">
        <f t="shared" si="5"/>
        <v>-0.99270503674301347</v>
      </c>
      <c r="H30" s="10" t="s">
        <v>44</v>
      </c>
      <c r="I30" s="20">
        <v>153675</v>
      </c>
      <c r="J30" s="12">
        <v>37485</v>
      </c>
      <c r="K30" s="20">
        <f t="shared" si="6"/>
        <v>-116190</v>
      </c>
      <c r="L30" s="13">
        <f t="shared" si="7"/>
        <v>-0.75607613469985357</v>
      </c>
    </row>
    <row r="31" spans="2:12" x14ac:dyDescent="0.25">
      <c r="B31" s="66" t="s">
        <v>49</v>
      </c>
      <c r="C31" s="61">
        <v>3341</v>
      </c>
      <c r="D31" s="62">
        <v>32</v>
      </c>
      <c r="E31" s="24">
        <f t="shared" si="4"/>
        <v>-3309</v>
      </c>
      <c r="F31" s="16">
        <f t="shared" si="5"/>
        <v>-0.9904220293325352</v>
      </c>
      <c r="H31" s="66" t="s">
        <v>49</v>
      </c>
      <c r="I31" s="24">
        <v>24002</v>
      </c>
      <c r="J31" s="15">
        <v>5949</v>
      </c>
      <c r="K31" s="24">
        <f t="shared" si="6"/>
        <v>-18053</v>
      </c>
      <c r="L31" s="16">
        <f t="shared" si="7"/>
        <v>-0.75214565452878923</v>
      </c>
    </row>
    <row r="32" spans="2:12" ht="15.75" thickBot="1" x14ac:dyDescent="0.3">
      <c r="B32" s="31" t="s">
        <v>45</v>
      </c>
      <c r="C32" s="63">
        <v>24865</v>
      </c>
      <c r="D32" s="64">
        <v>1556</v>
      </c>
      <c r="E32" s="28">
        <f t="shared" si="4"/>
        <v>-23309</v>
      </c>
      <c r="F32" s="29">
        <f t="shared" si="5"/>
        <v>-0.93742207922783027</v>
      </c>
      <c r="H32" s="31" t="s">
        <v>45</v>
      </c>
      <c r="I32" s="28">
        <v>149526</v>
      </c>
      <c r="J32" s="52">
        <v>35335</v>
      </c>
      <c r="K32" s="28">
        <f t="shared" si="6"/>
        <v>-114191</v>
      </c>
      <c r="L32" s="29">
        <f t="shared" si="7"/>
        <v>-0.76368658293540925</v>
      </c>
    </row>
    <row r="33" spans="2:12" x14ac:dyDescent="0.25">
      <c r="C33" s="24"/>
      <c r="D33" s="24"/>
      <c r="I33" s="24"/>
      <c r="J33" s="24"/>
    </row>
    <row r="34" spans="2:12" x14ac:dyDescent="0.25">
      <c r="B34" s="2" t="s">
        <v>74</v>
      </c>
      <c r="C34" s="32">
        <v>49703</v>
      </c>
      <c r="D34" s="32">
        <v>4898</v>
      </c>
      <c r="E34" s="32">
        <f>D34-C34</f>
        <v>-44805</v>
      </c>
      <c r="F34" s="34">
        <f>(D34/C34)-1</f>
        <v>-0.90145464056495583</v>
      </c>
      <c r="H34" s="2" t="s">
        <v>74</v>
      </c>
      <c r="I34" s="32">
        <v>465622</v>
      </c>
      <c r="J34" s="32">
        <v>120881</v>
      </c>
      <c r="K34" s="32">
        <f>J34-I34</f>
        <v>-344741</v>
      </c>
      <c r="L34" s="34">
        <f>(J34/I34)-1</f>
        <v>-0.74038812599061044</v>
      </c>
    </row>
    <row r="36" spans="2:12" ht="39" customHeight="1" x14ac:dyDescent="0.25">
      <c r="B36" s="67" t="s">
        <v>54</v>
      </c>
      <c r="C36" s="67"/>
      <c r="D36" s="67"/>
      <c r="E36" s="67"/>
      <c r="F36" s="67"/>
      <c r="G36" s="79"/>
      <c r="H36" s="79"/>
      <c r="I36" s="79"/>
      <c r="J36" s="79"/>
      <c r="K36" s="79"/>
      <c r="L36" s="79"/>
    </row>
    <row r="37" spans="2:12" x14ac:dyDescent="0.25">
      <c r="B37" s="44" t="s">
        <v>53</v>
      </c>
    </row>
    <row r="52" ht="34.5" customHeight="1" x14ac:dyDescent="0.25"/>
  </sheetData>
  <mergeCells count="17">
    <mergeCell ref="B36:L36"/>
    <mergeCell ref="J3:J4"/>
    <mergeCell ref="K3:L3"/>
    <mergeCell ref="B20:B21"/>
    <mergeCell ref="C20:C21"/>
    <mergeCell ref="D20:D21"/>
    <mergeCell ref="E20:F20"/>
    <mergeCell ref="H20:H21"/>
    <mergeCell ref="I20:I21"/>
    <mergeCell ref="J20:J21"/>
    <mergeCell ref="K20:L20"/>
    <mergeCell ref="B3:B4"/>
    <mergeCell ref="C3:C4"/>
    <mergeCell ref="D3:D4"/>
    <mergeCell ref="E3:F3"/>
    <mergeCell ref="H3:H4"/>
    <mergeCell ref="I3:I4"/>
  </mergeCells>
  <conditionalFormatting sqref="F16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{0B69A3C2-BAB4-4937-966A-14CCD203FAAB}</x14:id>
        </ext>
      </extLst>
    </cfRule>
  </conditionalFormatting>
  <conditionalFormatting sqref="F15">
    <cfRule type="dataBar" priority="1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{5A141A7F-3B6A-40F3-AC65-55B955901FF9}</x14:id>
        </ext>
      </extLst>
    </cfRule>
  </conditionalFormatting>
  <conditionalFormatting sqref="F14">
    <cfRule type="dataBar" priority="1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{937C48FB-5694-497F-8500-E327F17124EF}</x14:id>
        </ext>
      </extLst>
    </cfRule>
  </conditionalFormatting>
  <conditionalFormatting sqref="F13">
    <cfRule type="dataBar" priority="10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{98D7CFE2-B8E4-4AAE-9AF4-745B8470DF0D}</x14:id>
        </ext>
      </extLst>
    </cfRule>
  </conditionalFormatting>
  <conditionalFormatting sqref="F12">
    <cfRule type="dataBar" priority="1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{2C9997B2-683E-45AC-9F32-05CF31A7F3B5}</x14:id>
        </ext>
      </extLst>
    </cfRule>
  </conditionalFormatting>
  <conditionalFormatting sqref="F11">
    <cfRule type="dataBar" priority="1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{61698B23-09A4-4AFE-9528-75CDC1CB5852}</x14:id>
        </ext>
      </extLst>
    </cfRule>
  </conditionalFormatting>
  <conditionalFormatting sqref="F10">
    <cfRule type="dataBar" priority="10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{9CA5575F-75EB-49BE-B2A3-B9DEEC07A168}</x14:id>
        </ext>
      </extLst>
    </cfRule>
  </conditionalFormatting>
  <conditionalFormatting sqref="F9">
    <cfRule type="dataBar" priority="10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{E6386307-604E-4CE3-A670-98E03EE2561E}</x14:id>
        </ext>
      </extLst>
    </cfRule>
  </conditionalFormatting>
  <conditionalFormatting sqref="F8">
    <cfRule type="dataBar" priority="1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{DF572943-F461-46E5-A96E-56652DFAE560}</x14:id>
        </ext>
      </extLst>
    </cfRule>
  </conditionalFormatting>
  <conditionalFormatting sqref="F7">
    <cfRule type="dataBar" priority="1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{80628CF2-ABF4-4287-85D5-F5096983C0DF}</x14:id>
        </ext>
      </extLst>
    </cfRule>
  </conditionalFormatting>
  <conditionalFormatting sqref="F7:F16">
    <cfRule type="dataBar" priority="10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{9A0ED753-46DF-4522-9E52-147933ACD793}</x14:id>
        </ext>
      </extLst>
    </cfRule>
  </conditionalFormatting>
  <conditionalFormatting sqref="F22">
    <cfRule type="dataBar" priority="10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{2DA2B3C0-1E96-45DE-8D65-63EE022BB238}</x14:id>
        </ext>
      </extLst>
    </cfRule>
  </conditionalFormatting>
  <conditionalFormatting sqref="F22:F34 F7:F16 F5">
    <cfRule type="dataBar" priority="1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{9B4FFEF7-383D-462C-B894-D50295B587D5}</x14:id>
        </ext>
      </extLst>
    </cfRule>
  </conditionalFormatting>
  <conditionalFormatting sqref="F22:F34 F5:F16"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{13AB6045-6394-4A78-8DC4-BC8E80282F3D}</x14:id>
        </ext>
      </extLst>
    </cfRule>
  </conditionalFormatting>
  <conditionalFormatting sqref="F22:F34">
    <cfRule type="dataBar" priority="1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{3B4590F4-8C1A-46A5-93DA-EF0997D7CCD4}</x14:id>
        </ext>
      </extLst>
    </cfRule>
  </conditionalFormatting>
  <conditionalFormatting sqref="L16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{5F0FF022-0E3F-48F1-A487-ADDCD67D0974}</x14:id>
        </ext>
      </extLst>
    </cfRule>
  </conditionalFormatting>
  <conditionalFormatting sqref="L15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{C98F21EC-B206-4754-A5E1-17A27C995189}</x14:id>
        </ext>
      </extLst>
    </cfRule>
  </conditionalFormatting>
  <conditionalFormatting sqref="L14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{1FB74449-9CB7-4CE9-9F40-815A57817266}</x14:id>
        </ext>
      </extLst>
    </cfRule>
  </conditionalFormatting>
  <conditionalFormatting sqref="L13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{01519747-C843-4CDC-99E5-115725292827}</x14:id>
        </ext>
      </extLst>
    </cfRule>
  </conditionalFormatting>
  <conditionalFormatting sqref="L12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{9872E7AE-1F93-415A-9E7A-14CDA72BFF2B}</x14:id>
        </ext>
      </extLst>
    </cfRule>
  </conditionalFormatting>
  <conditionalFormatting sqref="L11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{C4136BCD-0218-44E8-87A0-BD03158DEF8D}</x14:id>
        </ext>
      </extLst>
    </cfRule>
  </conditionalFormatting>
  <conditionalFormatting sqref="L10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{6E253506-E30D-4A31-BE4E-8BDBFBF52B13}</x14:id>
        </ext>
      </extLst>
    </cfRule>
  </conditionalFormatting>
  <conditionalFormatting sqref="L9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{639283E4-00C1-4764-BA80-5252AE9EAAB8}</x14:id>
        </ext>
      </extLst>
    </cfRule>
  </conditionalFormatting>
  <conditionalFormatting sqref="L8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{1C136E5E-4646-4EE6-AC0D-C918E8CCB4BF}</x14:id>
        </ext>
      </extLst>
    </cfRule>
  </conditionalFormatting>
  <conditionalFormatting sqref="L7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{E6703CE0-9FD6-49B1-B21E-2849084E7484}</x14:id>
        </ext>
      </extLst>
    </cfRule>
  </conditionalFormatting>
  <conditionalFormatting sqref="L7:L16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{E88C7A5F-301D-42FA-B129-79920D714829}</x14:id>
        </ext>
      </extLst>
    </cfRule>
  </conditionalFormatting>
  <conditionalFormatting sqref="L22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{A747A57F-9A54-4F3C-97FC-CE12341D2999}</x14:id>
        </ext>
      </extLst>
    </cfRule>
  </conditionalFormatting>
  <conditionalFormatting sqref="L22:L34 L7:L16 L5">
    <cfRule type="dataBar" priority="9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{F0888FE7-DD85-4CA0-958C-FEC1FDC2146E}</x14:id>
        </ext>
      </extLst>
    </cfRule>
  </conditionalFormatting>
  <conditionalFormatting sqref="L22:L34 L5:L16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{CC0F3330-A698-4DDB-8E7D-4FE6403621E7}</x14:id>
        </ext>
      </extLst>
    </cfRule>
  </conditionalFormatting>
  <conditionalFormatting sqref="L22:L34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{BE96EA09-EED1-4F02-A2DF-90FB3339419A}</x14:id>
        </ext>
      </extLst>
    </cfRule>
  </conditionalFormatting>
  <conditionalFormatting sqref="F5:F16 F22 F24:F32 F34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{743B8EED-2D9C-45BE-B29D-7CCFBFB4847C}</x14:id>
        </ext>
      </extLst>
    </cfRule>
  </conditionalFormatting>
  <conditionalFormatting sqref="L7:L16 L22 L5 L24:L32 L34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{DC68C37B-9DD5-4822-B768-5948D3C390BD}</x14:id>
        </ext>
      </extLst>
    </cfRule>
  </conditionalFormatting>
  <conditionalFormatting sqref="F22:F32 F5:F17 F34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{15452B65-00A9-4C1A-A0D7-6C0688F0DDBA}</x14:id>
        </ext>
      </extLst>
    </cfRule>
  </conditionalFormatting>
  <conditionalFormatting sqref="L22:L34 L5:L17">
    <cfRule type="dataBar" priority="8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{4C8AD436-3387-4003-AF1C-A87A0C6F44A9}</x14:id>
        </ext>
      </extLst>
    </cfRule>
  </conditionalFormatting>
  <conditionalFormatting sqref="F22:F34 F5:F17">
    <cfRule type="dataBar" priority="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{1DDD0210-8FBA-4A12-9343-F76CF7C84A41}</x14:id>
        </ext>
      </extLst>
    </cfRule>
  </conditionalFormatting>
  <conditionalFormatting sqref="F7:F16 F5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{D6791CF3-676C-4035-BCFE-ACF88AD60D04}</x14:id>
        </ext>
      </extLst>
    </cfRule>
  </conditionalFormatting>
  <conditionalFormatting sqref="L7:L16 L5">
    <cfRule type="dataBar" priority="1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{A24526F8-3BBE-4E2B-A408-AD73906FC02C}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C3:D4 C20:D21 I20:J21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69A3C2-BAB4-4937-966A-14CCD203FA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A141A7F-3B6A-40F3-AC65-55B955901F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937C48FB-5694-497F-8500-E327F17124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98D7CFE2-B8E4-4AAE-9AF4-745B8470DF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C9997B2-683E-45AC-9F32-05CF31A7F3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1698B23-09A4-4AFE-9528-75CDC1CB58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9CA5575F-75EB-49BE-B2A3-B9DEEC07A1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6386307-604E-4CE3-A670-98E03EE256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DF572943-F461-46E5-A96E-56652DFAE5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0628CF2-ABF4-4287-85D5-F5096983C0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9A0ED753-46DF-4522-9E52-147933ACD7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2DA2B3C0-1E96-45DE-8D65-63EE022BB2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9B4FFEF7-383D-462C-B894-D50295B587D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F22:F34 F7:F16 F5</xm:sqref>
        </x14:conditionalFormatting>
        <x14:conditionalFormatting xmlns:xm="http://schemas.microsoft.com/office/excel/2006/main">
          <x14:cfRule type="dataBar" id="{13AB6045-6394-4A78-8DC4-BC8E80282F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F22:F34 F5:F16</xm:sqref>
        </x14:conditionalFormatting>
        <x14:conditionalFormatting xmlns:xm="http://schemas.microsoft.com/office/excel/2006/main">
          <x14:cfRule type="dataBar" id="{3B4590F4-8C1A-46A5-93DA-EF0997D7CC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F22:F34</xm:sqref>
        </x14:conditionalFormatting>
        <x14:conditionalFormatting xmlns:xm="http://schemas.microsoft.com/office/excel/2006/main">
          <x14:cfRule type="dataBar" id="{5F0FF022-0E3F-48F1-A487-ADDCD67D09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C98F21EC-B206-4754-A5E1-17A27C9951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FB74449-9CB7-4CE9-9F40-815A578172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01519747-C843-4CDC-99E5-1157252928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9872E7AE-1F93-415A-9E7A-14CDA72BFF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C4136BCD-0218-44E8-87A0-BD03158DEF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E253506-E30D-4A31-BE4E-8BDBFBF52B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639283E4-00C1-4764-BA80-5252AE9EAA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1C136E5E-4646-4EE6-AC0D-C918E8CCB4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6703CE0-9FD6-49B1-B21E-2849084E74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88C7A5F-301D-42FA-B129-79920D7148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A747A57F-9A54-4F3C-97FC-CE12341D29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L22</xm:sqref>
        </x14:conditionalFormatting>
        <x14:conditionalFormatting xmlns:xm="http://schemas.microsoft.com/office/excel/2006/main">
          <x14:cfRule type="dataBar" id="{F0888FE7-DD85-4CA0-958C-FEC1FDC2146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L22:L34 L7:L16 L5</xm:sqref>
        </x14:conditionalFormatting>
        <x14:conditionalFormatting xmlns:xm="http://schemas.microsoft.com/office/excel/2006/main">
          <x14:cfRule type="dataBar" id="{CC0F3330-A698-4DDB-8E7D-4FE6403621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L22:L34 L5:L16</xm:sqref>
        </x14:conditionalFormatting>
        <x14:conditionalFormatting xmlns:xm="http://schemas.microsoft.com/office/excel/2006/main">
          <x14:cfRule type="dataBar" id="{BE96EA09-EED1-4F02-A2DF-90FB333941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L22:L34</xm:sqref>
        </x14:conditionalFormatting>
        <x14:conditionalFormatting xmlns:xm="http://schemas.microsoft.com/office/excel/2006/main">
          <x14:cfRule type="dataBar" id="{743B8EED-2D9C-45BE-B29D-7CCFBFB484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F22 F24:F32 F34</xm:sqref>
        </x14:conditionalFormatting>
        <x14:conditionalFormatting xmlns:xm="http://schemas.microsoft.com/office/excel/2006/main">
          <x14:cfRule type="dataBar" id="{DC68C37B-9DD5-4822-B768-5948D3C390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L22 L5 L24:L32 L34</xm:sqref>
        </x14:conditionalFormatting>
        <x14:conditionalFormatting xmlns:xm="http://schemas.microsoft.com/office/excel/2006/main">
          <x14:cfRule type="dataBar" id="{15452B65-00A9-4C1A-A0D7-6C0688F0DD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F22:F32 F5:F17 F34</xm:sqref>
        </x14:conditionalFormatting>
        <x14:conditionalFormatting xmlns:xm="http://schemas.microsoft.com/office/excel/2006/main">
          <x14:cfRule type="dataBar" id="{4C8AD436-3387-4003-AF1C-A87A0C6F44A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L22:L34 L5:L17</xm:sqref>
        </x14:conditionalFormatting>
        <x14:conditionalFormatting xmlns:xm="http://schemas.microsoft.com/office/excel/2006/main">
          <x14:cfRule type="dataBar" id="{1DDD0210-8FBA-4A12-9343-F76CF7C84A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F22:F34 F5:F17</xm:sqref>
        </x14:conditionalFormatting>
        <x14:conditionalFormatting xmlns:xm="http://schemas.microsoft.com/office/excel/2006/main">
          <x14:cfRule type="dataBar" id="{D6791CF3-676C-4035-BCFE-ACF88AD60D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A24526F8-3BBE-4E2B-A408-AD73906FC0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2020-10-07T22:26:29Z</cp:lastPrinted>
  <dcterms:created xsi:type="dcterms:W3CDTF">2020-02-10T11:58:48Z</dcterms:created>
  <dcterms:modified xsi:type="dcterms:W3CDTF">2020-10-08T00:31:09Z</dcterms:modified>
</cp:coreProperties>
</file>