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0/Október/"/>
    </mc:Choice>
  </mc:AlternateContent>
  <xr:revisionPtr revIDLastSave="32" documentId="14_{DE12267F-17E5-4A24-A062-276B1294D4FC}" xr6:coauthVersionLast="45" xr6:coauthVersionMax="45" xr10:uidLastSave="{01A3A1E9-6930-42FD-BD69-2594D0D8655D}"/>
  <bookViews>
    <workbookView xWindow="-28920" yWindow="-90" windowWidth="29040" windowHeight="15840" activeTab="9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6" r:id="rId6"/>
    <sheet name="Júl" sheetId="7" r:id="rId7"/>
    <sheet name="Ágú" sheetId="8" r:id="rId8"/>
    <sheet name="Sep" sheetId="9" r:id="rId9"/>
    <sheet name="Okt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0" l="1"/>
  <c r="K35" i="10"/>
  <c r="F35" i="10"/>
  <c r="E35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30" i="10"/>
  <c r="K30" i="10"/>
  <c r="F30" i="10"/>
  <c r="E30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3" i="10"/>
  <c r="K23" i="10"/>
  <c r="F23" i="10"/>
  <c r="E23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5" i="10"/>
  <c r="K5" i="10"/>
  <c r="F5" i="10"/>
  <c r="E5" i="10"/>
  <c r="E8" i="9" l="1"/>
  <c r="L35" i="9" l="1"/>
  <c r="K35" i="9"/>
  <c r="F35" i="9"/>
  <c r="E35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3" i="9"/>
  <c r="K23" i="9"/>
  <c r="F23" i="9"/>
  <c r="E23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L7" i="9"/>
  <c r="K7" i="9"/>
  <c r="F7" i="9"/>
  <c r="E7" i="9"/>
  <c r="L5" i="9"/>
  <c r="K5" i="9"/>
  <c r="F5" i="9"/>
  <c r="E5" i="9"/>
  <c r="L35" i="8" l="1"/>
  <c r="K35" i="8"/>
  <c r="F35" i="8"/>
  <c r="E35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3" i="8"/>
  <c r="K23" i="8"/>
  <c r="F23" i="8"/>
  <c r="E23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L35" i="7" l="1"/>
  <c r="K35" i="7"/>
  <c r="F35" i="7"/>
  <c r="E35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3" i="7"/>
  <c r="K23" i="7"/>
  <c r="F23" i="7"/>
  <c r="E23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5" i="7"/>
  <c r="K5" i="7"/>
  <c r="F5" i="7"/>
  <c r="E5" i="7"/>
  <c r="I5" i="6" l="1"/>
  <c r="J5" i="6"/>
  <c r="I23" i="6"/>
  <c r="D5" i="6"/>
  <c r="C23" i="6"/>
  <c r="I35" i="6"/>
  <c r="J23" i="6" l="1"/>
  <c r="D23" i="6"/>
  <c r="J35" i="6" l="1"/>
  <c r="L35" i="6" l="1"/>
  <c r="K35" i="6"/>
  <c r="F35" i="6"/>
  <c r="E35" i="6"/>
  <c r="L33" i="6"/>
  <c r="K33" i="6"/>
  <c r="F33" i="6"/>
  <c r="L32" i="6"/>
  <c r="K32" i="6"/>
  <c r="F32" i="6"/>
  <c r="L31" i="6"/>
  <c r="K31" i="6"/>
  <c r="F31" i="6"/>
  <c r="L30" i="6"/>
  <c r="K30" i="6"/>
  <c r="F30" i="6"/>
  <c r="L29" i="6"/>
  <c r="K29" i="6"/>
  <c r="F29" i="6"/>
  <c r="L28" i="6"/>
  <c r="K28" i="6"/>
  <c r="F28" i="6"/>
  <c r="L27" i="6"/>
  <c r="K27" i="6"/>
  <c r="F27" i="6"/>
  <c r="L26" i="6"/>
  <c r="K26" i="6"/>
  <c r="F26" i="6"/>
  <c r="L25" i="6"/>
  <c r="K25" i="6"/>
  <c r="F25" i="6"/>
  <c r="L23" i="6"/>
  <c r="K23" i="6"/>
  <c r="F23" i="6"/>
  <c r="E23" i="6"/>
  <c r="L18" i="6"/>
  <c r="K18" i="6"/>
  <c r="F18" i="6"/>
  <c r="E18" i="6"/>
  <c r="L16" i="6"/>
  <c r="K16" i="6"/>
  <c r="F16" i="6"/>
  <c r="E16" i="6"/>
  <c r="L15" i="6"/>
  <c r="K15" i="6"/>
  <c r="F15" i="6"/>
  <c r="E15" i="6"/>
  <c r="L14" i="6"/>
  <c r="K14" i="6"/>
  <c r="F14" i="6"/>
  <c r="E14" i="6"/>
  <c r="L13" i="6"/>
  <c r="K13" i="6"/>
  <c r="F13" i="6"/>
  <c r="E13" i="6"/>
  <c r="L12" i="6"/>
  <c r="K12" i="6"/>
  <c r="F12" i="6"/>
  <c r="E12" i="6"/>
  <c r="L11" i="6"/>
  <c r="K11" i="6"/>
  <c r="F11" i="6"/>
  <c r="E11" i="6"/>
  <c r="L10" i="6"/>
  <c r="K10" i="6"/>
  <c r="F10" i="6"/>
  <c r="E10" i="6"/>
  <c r="L9" i="6"/>
  <c r="K9" i="6"/>
  <c r="F9" i="6"/>
  <c r="E9" i="6"/>
  <c r="L8" i="6"/>
  <c r="K8" i="6"/>
  <c r="F8" i="6"/>
  <c r="E8" i="6"/>
  <c r="L7" i="6"/>
  <c r="K7" i="6"/>
  <c r="F7" i="6"/>
  <c r="E7" i="6"/>
  <c r="F5" i="6"/>
  <c r="E5" i="6"/>
  <c r="L6" i="5" l="1"/>
  <c r="K6" i="5"/>
  <c r="F6" i="5"/>
  <c r="E6" i="5"/>
  <c r="L5" i="5"/>
  <c r="K5" i="5"/>
  <c r="F5" i="5"/>
  <c r="E5" i="5"/>
  <c r="L6" i="4" l="1"/>
  <c r="K6" i="4"/>
  <c r="F6" i="4"/>
  <c r="E6" i="4"/>
  <c r="L5" i="4"/>
  <c r="K5" i="4"/>
  <c r="F5" i="4"/>
  <c r="E5" i="4"/>
  <c r="E32" i="3" l="1"/>
  <c r="L51" i="3" l="1"/>
  <c r="K51" i="3"/>
  <c r="F51" i="3"/>
  <c r="E51" i="3"/>
  <c r="L49" i="3"/>
  <c r="K49" i="3"/>
  <c r="F49" i="3"/>
  <c r="E49" i="3"/>
  <c r="L48" i="3"/>
  <c r="K48" i="3"/>
  <c r="F48" i="3"/>
  <c r="E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39" i="3"/>
  <c r="K39" i="3"/>
  <c r="F39" i="3"/>
  <c r="E39" i="3"/>
  <c r="L34" i="3"/>
  <c r="K34" i="3"/>
  <c r="F34" i="3"/>
  <c r="E34" i="3"/>
  <c r="L33" i="3"/>
  <c r="K33" i="3"/>
  <c r="F33" i="3"/>
  <c r="E33" i="3"/>
  <c r="L32" i="3"/>
  <c r="K32" i="3"/>
  <c r="F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51" i="2" l="1"/>
  <c r="K51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39" i="2"/>
  <c r="K39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5" i="2"/>
  <c r="K5" i="2"/>
  <c r="F51" i="2" l="1"/>
  <c r="E51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39" i="2"/>
  <c r="E39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5" i="2"/>
  <c r="E5" i="2"/>
  <c r="F25" i="1" l="1"/>
  <c r="E25" i="1"/>
  <c r="F51" i="1" l="1"/>
  <c r="E51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39" i="1"/>
  <c r="E39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  <c r="L5" i="6" l="1"/>
  <c r="K5" i="6"/>
</calcChain>
</file>

<file path=xl/sharedStrings.xml><?xml version="1.0" encoding="utf-8"?>
<sst xmlns="http://schemas.openxmlformats.org/spreadsheetml/2006/main" count="696" uniqueCount="139">
  <si>
    <t>Janúar eftir þjóðernum</t>
  </si>
  <si>
    <t>Breyting milli ára</t>
  </si>
  <si>
    <t>2019</t>
  </si>
  <si>
    <t>2020</t>
  </si>
  <si>
    <t>Fjöldi</t>
  </si>
  <si>
    <t>%</t>
  </si>
  <si>
    <t>Heildarfjöldi</t>
  </si>
  <si>
    <t xml:space="preserve">  Bretland</t>
  </si>
  <si>
    <t xml:space="preserve">  Bandaríkin</t>
  </si>
  <si>
    <t xml:space="preserve">  Pólland</t>
  </si>
  <si>
    <t xml:space="preserve">  Þýskaland</t>
  </si>
  <si>
    <t xml:space="preserve">  Frakkland</t>
  </si>
  <si>
    <t xml:space="preserve">  Japan</t>
  </si>
  <si>
    <t xml:space="preserve">  Ástralía/Nýja-Sjáland</t>
  </si>
  <si>
    <t xml:space="preserve">  Ítalía</t>
  </si>
  <si>
    <t xml:space="preserve">  Írland</t>
  </si>
  <si>
    <t xml:space="preserve">  Suður-Kórea</t>
  </si>
  <si>
    <t xml:space="preserve">  Kanada</t>
  </si>
  <si>
    <t xml:space="preserve">  Danmörk</t>
  </si>
  <si>
    <t xml:space="preserve">  Spánn</t>
  </si>
  <si>
    <t xml:space="preserve">  Holland</t>
  </si>
  <si>
    <t xml:space="preserve">  Noregur</t>
  </si>
  <si>
    <t xml:space="preserve">  Sviss</t>
  </si>
  <si>
    <t xml:space="preserve">  Svíþjóð</t>
  </si>
  <si>
    <t xml:space="preserve">  Eistland/Lettland/Litháen</t>
  </si>
  <si>
    <t xml:space="preserve">  Belgía</t>
  </si>
  <si>
    <t xml:space="preserve">  Finnland</t>
  </si>
  <si>
    <t xml:space="preserve">  Austurríki</t>
  </si>
  <si>
    <t xml:space="preserve">  Indland</t>
  </si>
  <si>
    <t xml:space="preserve">  Rússland</t>
  </si>
  <si>
    <t xml:space="preserve">  Singapúr</t>
  </si>
  <si>
    <t xml:space="preserve">  Ísrael</t>
  </si>
  <si>
    <t xml:space="preserve">  Annað</t>
  </si>
  <si>
    <t>Janúar eftir markaðssvæðum</t>
  </si>
  <si>
    <t>Norðurlönd</t>
  </si>
  <si>
    <t>Bretlandseyjar</t>
  </si>
  <si>
    <t>Mið-Evrópa</t>
  </si>
  <si>
    <t>Suður-Evrópa</t>
  </si>
  <si>
    <t>Austur-Evrópa</t>
  </si>
  <si>
    <t>Norður-Ameríka</t>
  </si>
  <si>
    <t>Asía</t>
  </si>
  <si>
    <t>Ástralía/Nýja-Sjáland</t>
  </si>
  <si>
    <t>Annað</t>
  </si>
  <si>
    <t>Ísland</t>
  </si>
  <si>
    <t>BROTTFARIR UM FLUGSTÖÐ LEIFS EIRÍKSSONAR</t>
  </si>
  <si>
    <t xml:space="preserve">  Kína*</t>
  </si>
  <si>
    <t>* 79,8% frá meginlandi Kína, 11,6% frá Taívan og 8,6% frá Hong Kong.</t>
  </si>
  <si>
    <t>*-Norðurlönd: Noregur, Danmörk, Svíþjóð, Finnland, -Bretlandseyjar: Bretland, Írland, -Mið-Evrópa: Austurríki, Belgía, Frakkland, Holland, Sviss, Þýskaland, -Suður-Evrópa: Ítalía, Spánn, Austur-Evrópa: Eistland/Lettland/Litháen, Pólland, Rússland, -Norður-Ameríka: Bandaríkin, Kanada, -Asía: Hong Kong, Indland, Ísrael, Japan, Kína, Singapúr, S-Kórea, Taívan,  Ástralía/Nýja-Sjáland, -Önnur þjóðerni.</t>
  </si>
  <si>
    <t>Heimild: Ferðamálastofa, Isavia. Brottfarartalningar í Flugstöð Leifs Eiríkssonar.</t>
  </si>
  <si>
    <t xml:space="preserve">  Japan </t>
  </si>
  <si>
    <t>Febrúar eftir markaðssvæðum</t>
  </si>
  <si>
    <t>Febrúar eftir þjóðernum</t>
  </si>
  <si>
    <t>Önnur þjóðerni (24% af heild)</t>
  </si>
  <si>
    <t xml:space="preserve">  Eistand/Lettland/Litháen</t>
  </si>
  <si>
    <t>10 stærstu þjóðernin í feb. 2020 (75,1% af heild)</t>
  </si>
  <si>
    <t>*í febrúar 2020 voru  61,2% frá meginlandi Kína, 22,4% frá Taívan og 16,3% frá Hong Kong.</t>
  </si>
  <si>
    <t>Janúar til febrúar eftir þjóðernum</t>
  </si>
  <si>
    <t>Önnur þjóðerni (25,2% af heild)</t>
  </si>
  <si>
    <t>* Á tímabilinu jan-feb 2020 komu 72,6% frá meginlandi Kína, 15,8% Taívan og 11,6% Hong Kong.</t>
  </si>
  <si>
    <t>Janúar til febrúar eftir markaðssvæðum</t>
  </si>
  <si>
    <t>10 stærstu þjóðernin í janúar 2020 (76% af heild)</t>
  </si>
  <si>
    <t>10 stærstu þjóðernin í mars 2020 (81,4% af heild)</t>
  </si>
  <si>
    <t>*Í mars 2020 voru 36,1% frá meginlandi Kína, 31,3% frá Taívan og 32,5% frá Hong Kong.</t>
  </si>
  <si>
    <t>Mars eftir þjóðernum</t>
  </si>
  <si>
    <t>Önnur þjóðerni (18,6% af heild)</t>
  </si>
  <si>
    <t>Mars eftir markaðssvæðum</t>
  </si>
  <si>
    <t>10 stærstu þjóðernin jan-feb 2020 (74,8% af heild)</t>
  </si>
  <si>
    <t>Janúar til mars eftir þjóðernum</t>
  </si>
  <si>
    <t>10 stærstu þjóðernin jan-mars 2020 (76,2% af heild)</t>
  </si>
  <si>
    <t>Janúar til mars eftir markaðssvæðum</t>
  </si>
  <si>
    <t>Önnur þjóðerni (23,8% af heild)</t>
  </si>
  <si>
    <t>* Á tímabilinu jan-mars 2020 komu 68,7% frá meginlandi Kína, 17,5% Taívan og 13,8% Hong Kong.</t>
  </si>
  <si>
    <t>Útlendingar</t>
  </si>
  <si>
    <t>Íslendingar</t>
  </si>
  <si>
    <t xml:space="preserve">Apríl </t>
  </si>
  <si>
    <t>Janúar til apríl</t>
  </si>
  <si>
    <t>Maí</t>
  </si>
  <si>
    <t>Janúar til maí</t>
  </si>
  <si>
    <t>Júní eftir þjóðernum</t>
  </si>
  <si>
    <t>Janúar til júní eftir þjóðernum</t>
  </si>
  <si>
    <t>Danmörk</t>
  </si>
  <si>
    <t>Eystrasaltslöndin</t>
  </si>
  <si>
    <t>Finnland</t>
  </si>
  <si>
    <t>Frakkland</t>
  </si>
  <si>
    <t>Holland</t>
  </si>
  <si>
    <t>Noregur</t>
  </si>
  <si>
    <t>Pólland</t>
  </si>
  <si>
    <t>Sviss</t>
  </si>
  <si>
    <t>Svíþjóð</t>
  </si>
  <si>
    <t>Þýskaland</t>
  </si>
  <si>
    <t>10 stærstu þjóðernin í júní 2020 (87,4% af heild)</t>
  </si>
  <si>
    <t>10 stærstu þjóðernin jan-jún 2020 (76,2% af heild)</t>
  </si>
  <si>
    <t>Önnur þjóðerni (12,5% af heild)</t>
  </si>
  <si>
    <t xml:space="preserve">  Eystrasaltslöndin</t>
  </si>
  <si>
    <t>Júní eftir markaðssvæðum</t>
  </si>
  <si>
    <t>Önnur þjóðerni (24,6% af heild)</t>
  </si>
  <si>
    <t>Júlí eftir þjóðernum</t>
  </si>
  <si>
    <t>Janúar til júlí eftir þjóðernum</t>
  </si>
  <si>
    <t xml:space="preserve">  Kína</t>
  </si>
  <si>
    <t>10 stærstu þjóðernin í júlí 2020 (80% af heild)</t>
  </si>
  <si>
    <t xml:space="preserve"> Júlí eftir markaðssvæðum</t>
  </si>
  <si>
    <t>* Á tímabilinu jan-júlí 2020 komu 68,8% frá meginlandi Kína, 17,4% Taívan og 13,8% Hong Kong.</t>
  </si>
  <si>
    <t>10 stærstu þjóðernin jan-júlí 2020 (74,3% af heild)</t>
  </si>
  <si>
    <t>Önnur þjóðerni (20 af heild)</t>
  </si>
  <si>
    <t>Önnur þjóðerni (25,7% af heild)</t>
  </si>
  <si>
    <t>Janúar til júlí eftir markaðssvæðum*</t>
  </si>
  <si>
    <t>Janúar til júní eftir markaðssvæðum*</t>
  </si>
  <si>
    <r>
      <t xml:space="preserve">*-Norðurlönd: Noregur, Danmörk, Svíþjóð, Finnland, -Bretlandseyjar: </t>
    </r>
    <r>
      <rPr>
        <u/>
        <sz val="9"/>
        <color theme="1"/>
        <rFont val="Calibri"/>
        <family val="2"/>
        <scheme val="minor"/>
      </rPr>
      <t>Bretland</t>
    </r>
    <r>
      <rPr>
        <sz val="9"/>
        <color theme="1"/>
        <rFont val="Calibri"/>
        <family val="2"/>
        <scheme val="minor"/>
      </rPr>
      <t>, Írland, -</t>
    </r>
    <r>
      <rPr>
        <u/>
        <sz val="9"/>
        <color theme="1"/>
        <rFont val="Calibri"/>
        <family val="2"/>
        <scheme val="minor"/>
      </rPr>
      <t>Mið-Evrópa</t>
    </r>
    <r>
      <rPr>
        <sz val="9"/>
        <color theme="1"/>
        <rFont val="Calibri"/>
        <family val="2"/>
        <scheme val="minor"/>
      </rPr>
      <t>: Austurríki, Belgía, Frakkland, Holland, Sviss, Þýskaland, -</t>
    </r>
    <r>
      <rPr>
        <u/>
        <sz val="9"/>
        <color theme="1"/>
        <rFont val="Calibri"/>
        <family val="2"/>
        <scheme val="minor"/>
      </rPr>
      <t>Suður-Evrópa</t>
    </r>
    <r>
      <rPr>
        <sz val="9"/>
        <color theme="1"/>
        <rFont val="Calibri"/>
        <family val="2"/>
        <scheme val="minor"/>
      </rPr>
      <t xml:space="preserve">: Ítalía, Spánn, </t>
    </r>
    <r>
      <rPr>
        <u/>
        <sz val="9"/>
        <color theme="1"/>
        <rFont val="Calibri"/>
        <family val="2"/>
        <scheme val="minor"/>
      </rPr>
      <t>Austur-Evrópa</t>
    </r>
    <r>
      <rPr>
        <sz val="9"/>
        <color theme="1"/>
        <rFont val="Calibri"/>
        <family val="2"/>
        <scheme val="minor"/>
      </rPr>
      <t>: Eistland/Lettland/Litháen, Pólland, Rússland, -</t>
    </r>
    <r>
      <rPr>
        <u/>
        <sz val="9"/>
        <color theme="1"/>
        <rFont val="Calibri"/>
        <family val="2"/>
        <scheme val="minor"/>
      </rPr>
      <t>Norður-Ameríka</t>
    </r>
    <r>
      <rPr>
        <sz val="9"/>
        <color theme="1"/>
        <rFont val="Calibri"/>
        <family val="2"/>
        <scheme val="minor"/>
      </rPr>
      <t>: Bandaríkin, Kanada, -</t>
    </r>
    <r>
      <rPr>
        <u/>
        <sz val="9"/>
        <color theme="1"/>
        <rFont val="Calibri"/>
        <family val="2"/>
        <scheme val="minor"/>
      </rPr>
      <t>Asía</t>
    </r>
    <r>
      <rPr>
        <sz val="9"/>
        <color theme="1"/>
        <rFont val="Calibri"/>
        <family val="2"/>
        <scheme val="minor"/>
      </rPr>
      <t>: Hong Kong, Indland, Ísrael, Japan, Kína, Singapúr, S-Kórea, Taívan, -</t>
    </r>
    <r>
      <rPr>
        <u/>
        <sz val="9"/>
        <color theme="1"/>
        <rFont val="Calibri"/>
        <family val="2"/>
        <scheme val="minor"/>
      </rPr>
      <t>Ástralía/Nýja-Sjáland</t>
    </r>
    <r>
      <rPr>
        <sz val="9"/>
        <color theme="1"/>
        <rFont val="Calibri"/>
        <family val="2"/>
        <scheme val="minor"/>
      </rPr>
      <t>, -</t>
    </r>
    <r>
      <rPr>
        <u/>
        <sz val="9"/>
        <color theme="1"/>
        <rFont val="Calibri"/>
        <family val="2"/>
        <scheme val="minor"/>
      </rPr>
      <t>Önnur þjóðerni</t>
    </r>
    <r>
      <rPr>
        <sz val="9"/>
        <color theme="1"/>
        <rFont val="Calibri"/>
        <family val="2"/>
        <scheme val="minor"/>
      </rPr>
      <t>.</t>
    </r>
  </si>
  <si>
    <t xml:space="preserve">  Sviss </t>
  </si>
  <si>
    <t>Ágúst eftir þjóðernum</t>
  </si>
  <si>
    <t>10 stærstu þjóðernin í ágúst 2020 (83,3% af heild)</t>
  </si>
  <si>
    <t>Janúar til ágúst eftir þjóðernum</t>
  </si>
  <si>
    <t>Janúar til ágúst eftir markaðssvæðum*</t>
  </si>
  <si>
    <t>Ágúst eftir markaðssvæðum</t>
  </si>
  <si>
    <t>Önnur þjóðerni (16,7% af heild)</t>
  </si>
  <si>
    <t>* Á tímabilinu jan-ágúst 2020 komu 68,8% frá meginlandi Kína, 17,3% Taívan og 13,9% Hong Kong.</t>
  </si>
  <si>
    <t>10 stærstu þjóðernin jan-ágú 2020 (74% af heild)</t>
  </si>
  <si>
    <t>Önnur þjóðerni (26% af heild)</t>
  </si>
  <si>
    <t>September eftir þjóðernum</t>
  </si>
  <si>
    <t>Janúar til september eftir þjóðernum</t>
  </si>
  <si>
    <t>September eftir markaðssvæðum</t>
  </si>
  <si>
    <t>Janúar til september eftir markaðssvæðum*</t>
  </si>
  <si>
    <t>10 stærstu þjóðernin í september 2020 (72,2% af heild)</t>
  </si>
  <si>
    <t>10 stærstu þjóðernin janúar-september 2020 (74,2% af heild)</t>
  </si>
  <si>
    <t>Önnur þjóðerni í sept. 2020 (27,8% af heild)</t>
  </si>
  <si>
    <r>
      <t xml:space="preserve">  Kína</t>
    </r>
    <r>
      <rPr>
        <sz val="11"/>
        <color theme="1"/>
        <rFont val="Calibri"/>
        <family val="2"/>
      </rPr>
      <t>¹</t>
    </r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</si>
  <si>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Á tímabilinu jan-sept 2020 komu 68,8% frá meginlandi Kína, 17,3% Taívan og 13,9% Hong Kong.</t>
    </r>
  </si>
  <si>
    <t>Önnur þjóðerni jan.-sept. 2020 (25,8% af heild)</t>
  </si>
  <si>
    <t>Október eftir þjóðernum</t>
  </si>
  <si>
    <t>Janúar til október eftir þjóðernum</t>
  </si>
  <si>
    <t>Janúar til október eftir markaðssvæðum*</t>
  </si>
  <si>
    <t>Október eftir markaðssvæðum</t>
  </si>
  <si>
    <t>10 stærstu þjóðernin í október 2020 (70,8% af heild)</t>
  </si>
  <si>
    <t>Önnur þjóðerni í okt. 2020 (29,2% af heild)</t>
  </si>
  <si>
    <t>10 stærstu þjóðernin janúar-október 2020 (74,1% af heild)</t>
  </si>
  <si>
    <t>Önnur þjóðerni jan.-okt. 2020 (25,9% af heild)</t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</si>
  <si>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Á tímabilinu jan.-okt. 2020 komu 68,8% frá meginlandi Kína, 17,3% Taívan og 13,9% Hong Kong.</t>
    </r>
  </si>
  <si>
    <t xml:space="preserve">  Eistl/Lettl/Litháen</t>
  </si>
  <si>
    <t>Ástralía/N-Sjáland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</si>
</sst>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1"/>
      </right>
      <top/>
      <bottom style="medium">
        <color theme="8" tint="-0.499984740745262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medium">
        <color theme="8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3" xfId="0" applyFont="1" applyBorder="1" applyAlignment="1">
      <alignment horizontal="right"/>
    </xf>
    <xf numFmtId="0" fontId="1" fillId="2" borderId="0" xfId="0" applyFont="1" applyFill="1"/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3" fontId="1" fillId="2" borderId="0" xfId="0" applyNumberFormat="1" applyFont="1" applyFill="1"/>
    <xf numFmtId="164" fontId="1" fillId="2" borderId="0" xfId="0" applyNumberFormat="1" applyFont="1" applyFill="1"/>
    <xf numFmtId="0" fontId="0" fillId="0" borderId="6" xfId="0" applyBorder="1"/>
    <xf numFmtId="0" fontId="0" fillId="3" borderId="0" xfId="0" applyFill="1"/>
    <xf numFmtId="3" fontId="0" fillId="3" borderId="0" xfId="0" applyNumberFormat="1" applyFill="1" applyBorder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 applyBorder="1"/>
    <xf numFmtId="3" fontId="0" fillId="0" borderId="5" xfId="0" applyNumberFormat="1" applyBorder="1"/>
    <xf numFmtId="164" fontId="0" fillId="0" borderId="0" xfId="0" applyNumberFormat="1"/>
    <xf numFmtId="0" fontId="0" fillId="3" borderId="0" xfId="0" applyFont="1" applyFill="1"/>
    <xf numFmtId="3" fontId="0" fillId="3" borderId="0" xfId="0" applyNumberFormat="1" applyFont="1" applyFill="1" applyBorder="1"/>
    <xf numFmtId="3" fontId="0" fillId="3" borderId="5" xfId="0" applyNumberFormat="1" applyFont="1" applyFill="1" applyBorder="1"/>
    <xf numFmtId="3" fontId="0" fillId="3" borderId="0" xfId="0" applyNumberFormat="1" applyFill="1"/>
    <xf numFmtId="0" fontId="0" fillId="0" borderId="0" xfId="0" applyFont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0" xfId="0" applyNumberFormat="1"/>
    <xf numFmtId="0" fontId="0" fillId="3" borderId="8" xfId="0" applyFont="1" applyFill="1" applyBorder="1"/>
    <xf numFmtId="3" fontId="0" fillId="3" borderId="8" xfId="0" applyNumberFormat="1" applyFont="1" applyFill="1" applyBorder="1"/>
    <xf numFmtId="3" fontId="0" fillId="3" borderId="9" xfId="0" applyNumberFormat="1" applyFont="1" applyFill="1" applyBorder="1"/>
    <xf numFmtId="3" fontId="0" fillId="3" borderId="8" xfId="0" applyNumberFormat="1" applyFill="1" applyBorder="1"/>
    <xf numFmtId="164" fontId="0" fillId="3" borderId="8" xfId="0" applyNumberFormat="1" applyFill="1" applyBorder="1"/>
    <xf numFmtId="3" fontId="0" fillId="0" borderId="0" xfId="0" applyNumberFormat="1" applyFont="1"/>
    <xf numFmtId="0" fontId="0" fillId="3" borderId="8" xfId="0" applyFill="1" applyBorder="1"/>
    <xf numFmtId="3" fontId="1" fillId="0" borderId="0" xfId="0" applyNumberFormat="1" applyFont="1"/>
    <xf numFmtId="3" fontId="1" fillId="0" borderId="0" xfId="0" applyNumberFormat="1" applyFont="1" applyBorder="1"/>
    <xf numFmtId="164" fontId="1" fillId="0" borderId="0" xfId="0" applyNumberFormat="1" applyFont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164" fontId="0" fillId="0" borderId="10" xfId="0" applyNumberFormat="1" applyBorder="1"/>
    <xf numFmtId="3" fontId="0" fillId="4" borderId="0" xfId="0" applyNumberFormat="1" applyFill="1"/>
    <xf numFmtId="164" fontId="0" fillId="4" borderId="0" xfId="0" applyNumberFormat="1" applyFill="1"/>
    <xf numFmtId="0" fontId="3" fillId="0" borderId="0" xfId="0" applyFont="1"/>
    <xf numFmtId="0" fontId="0" fillId="3" borderId="0" xfId="0" applyFont="1" applyFill="1" applyBorder="1"/>
    <xf numFmtId="164" fontId="0" fillId="3" borderId="0" xfId="0" applyNumberFormat="1" applyFill="1" applyBorder="1"/>
    <xf numFmtId="0" fontId="4" fillId="0" borderId="0" xfId="0" applyFont="1"/>
    <xf numFmtId="0" fontId="8" fillId="0" borderId="0" xfId="0" applyFont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0" fillId="0" borderId="0" xfId="0" applyBorder="1"/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0" fillId="3" borderId="0" xfId="0" applyNumberFormat="1" applyFont="1" applyFill="1" applyBorder="1"/>
    <xf numFmtId="0" fontId="0" fillId="0" borderId="10" xfId="0" applyBorder="1" applyAlignment="1">
      <alignment horizontal="left"/>
    </xf>
    <xf numFmtId="41" fontId="0" fillId="3" borderId="5" xfId="0" applyNumberFormat="1" applyFill="1" applyBorder="1"/>
    <xf numFmtId="0" fontId="0" fillId="0" borderId="0" xfId="0" applyAlignment="1"/>
    <xf numFmtId="0" fontId="9" fillId="0" borderId="0" xfId="0" applyFont="1" applyAlignment="1"/>
    <xf numFmtId="3" fontId="10" fillId="0" borderId="0" xfId="0" applyNumberFormat="1" applyFont="1"/>
    <xf numFmtId="0" fontId="0" fillId="0" borderId="0" xfId="0"/>
    <xf numFmtId="3" fontId="10" fillId="3" borderId="8" xfId="0" applyNumberFormat="1" applyFont="1" applyFill="1" applyBorder="1"/>
    <xf numFmtId="0" fontId="0" fillId="0" borderId="0" xfId="0" applyAlignment="1"/>
    <xf numFmtId="0" fontId="9" fillId="0" borderId="0" xfId="0" applyFont="1" applyAlignment="1"/>
    <xf numFmtId="3" fontId="1" fillId="2" borderId="15" xfId="0" applyNumberFormat="1" applyFont="1" applyFill="1" applyBorder="1"/>
    <xf numFmtId="0" fontId="0" fillId="0" borderId="5" xfId="0" applyBorder="1"/>
    <xf numFmtId="3" fontId="10" fillId="0" borderId="5" xfId="0" applyNumberFormat="1" applyFont="1" applyBorder="1"/>
    <xf numFmtId="3" fontId="10" fillId="3" borderId="9" xfId="0" applyNumberFormat="1" applyFont="1" applyFill="1" applyBorder="1"/>
    <xf numFmtId="3" fontId="11" fillId="0" borderId="0" xfId="1" applyNumberFormat="1" applyFont="1" applyAlignment="1">
      <alignment horizontal="right"/>
    </xf>
    <xf numFmtId="0" fontId="9" fillId="0" borderId="14" xfId="0" applyFont="1" applyBorder="1" applyAlignment="1"/>
    <xf numFmtId="0" fontId="0" fillId="0" borderId="0" xfId="0" applyAlignment="1"/>
    <xf numFmtId="0" fontId="9" fillId="0" borderId="0" xfId="0" applyFont="1" applyAlignment="1"/>
    <xf numFmtId="0" fontId="0" fillId="0" borderId="0" xfId="0" applyBorder="1" applyAlignment="1"/>
    <xf numFmtId="3" fontId="9" fillId="0" borderId="14" xfId="0" applyNumberFormat="1" applyFont="1" applyBorder="1" applyAlignment="1"/>
    <xf numFmtId="3" fontId="9" fillId="0" borderId="0" xfId="0" applyNumberFormat="1" applyFont="1" applyAlignment="1"/>
    <xf numFmtId="0" fontId="0" fillId="0" borderId="0" xfId="0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0" fillId="0" borderId="1" xfId="0" applyBorder="1" applyAlignment="1"/>
    <xf numFmtId="0" fontId="0" fillId="0" borderId="3" xfId="0" applyBorder="1" applyAlignment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4" xfId="0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0" borderId="5" xfId="0" applyFont="1" applyBorder="1" applyAlignment="1"/>
    <xf numFmtId="0" fontId="0" fillId="0" borderId="7" xfId="0" applyBorder="1" applyAlignment="1"/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9" fillId="0" borderId="0" xfId="0" applyFont="1" applyAlignment="1"/>
    <xf numFmtId="0" fontId="9" fillId="0" borderId="5" xfId="0" applyFont="1" applyBorder="1" applyAlignment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D5D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C61D7AD7-CFDA-48AA-9CC7-7EF777E0D27C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35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3" name="AutoShape 27" descr="http://nationality.ferdamalastofa.is/images/flags/SG.jpg">
          <a:extLst>
            <a:ext uri="{FF2B5EF4-FFF2-40B4-BE49-F238E27FC236}">
              <a16:creationId xmlns:a16="http://schemas.microsoft.com/office/drawing/2014/main" id="{0ADB7662-D214-47D3-A139-DF5370B22019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171450</xdr:colOff>
      <xdr:row>24</xdr:row>
      <xdr:rowOff>123825</xdr:rowOff>
    </xdr:to>
    <xdr:sp macro="" textlink="">
      <xdr:nvSpPr>
        <xdr:cNvPr id="4" name="AutoShape 28" descr="http://nationality.ferdamalastofa.is/images/flags/TW.jpg">
          <a:extLst>
            <a:ext uri="{FF2B5EF4-FFF2-40B4-BE49-F238E27FC236}">
              <a16:creationId xmlns:a16="http://schemas.microsoft.com/office/drawing/2014/main" id="{23A73939-C652-404F-B493-C729955A1719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30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5" name="AutoShape 30" descr="http://nationality.ferdamalastofa.is/images/flags/.jpg">
          <a:extLst>
            <a:ext uri="{FF2B5EF4-FFF2-40B4-BE49-F238E27FC236}">
              <a16:creationId xmlns:a16="http://schemas.microsoft.com/office/drawing/2014/main" id="{E1991F03-DBB4-470D-B6A3-C6D2293C2764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507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171450</xdr:colOff>
      <xdr:row>24</xdr:row>
      <xdr:rowOff>123825</xdr:rowOff>
    </xdr:to>
    <xdr:sp macro="" textlink="">
      <xdr:nvSpPr>
        <xdr:cNvPr id="6" name="AutoShape 58" descr="http://nationality.ferdamalastofa.is/images/flags/SG.jpg">
          <a:extLst>
            <a:ext uri="{FF2B5EF4-FFF2-40B4-BE49-F238E27FC236}">
              <a16:creationId xmlns:a16="http://schemas.microsoft.com/office/drawing/2014/main" id="{474F2553-D6A4-484A-BC24-AC8CE830A5B8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30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7" name="AutoShape 59" descr="http://nationality.ferdamalastofa.is/images/flags/TW.jpg">
          <a:extLst>
            <a:ext uri="{FF2B5EF4-FFF2-40B4-BE49-F238E27FC236}">
              <a16:creationId xmlns:a16="http://schemas.microsoft.com/office/drawing/2014/main" id="{599A1B72-4357-4A5C-8502-4978B4043B30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8" name="AutoShape 27" descr="http://nationality.ferdamalastofa.is/images/flags/SG.jpg">
          <a:extLst>
            <a:ext uri="{FF2B5EF4-FFF2-40B4-BE49-F238E27FC236}">
              <a16:creationId xmlns:a16="http://schemas.microsoft.com/office/drawing/2014/main" id="{75B41D1A-B411-466C-833B-3ED9D4584EC6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9" name="AutoShape 28" descr="http://nationality.ferdamalastofa.is/images/flags/TW.jpg">
          <a:extLst>
            <a:ext uri="{FF2B5EF4-FFF2-40B4-BE49-F238E27FC236}">
              <a16:creationId xmlns:a16="http://schemas.microsoft.com/office/drawing/2014/main" id="{3CF0386A-348D-4D72-8C52-D252C70E2D43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507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10" name="AutoShape 57" descr="http://nationality.ferdamalastofa.is/images/flags/SG.jpg">
          <a:extLst>
            <a:ext uri="{FF2B5EF4-FFF2-40B4-BE49-F238E27FC236}">
              <a16:creationId xmlns:a16="http://schemas.microsoft.com/office/drawing/2014/main" id="{9E2AAA14-384F-41AB-9714-F47F6647945D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11" name="AutoShape 58" descr="http://nationality.ferdamalastofa.is/images/flags/TW.jpg">
          <a:extLst>
            <a:ext uri="{FF2B5EF4-FFF2-40B4-BE49-F238E27FC236}">
              <a16:creationId xmlns:a16="http://schemas.microsoft.com/office/drawing/2014/main" id="{9086BA9B-F5F3-42F5-9B94-E41E19012672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12" name="AutoShape 60" descr="http://nationality.ferdamalastofa.is/images/flags/.jpg">
          <a:extLst>
            <a:ext uri="{FF2B5EF4-FFF2-40B4-BE49-F238E27FC236}">
              <a16:creationId xmlns:a16="http://schemas.microsoft.com/office/drawing/2014/main" id="{B1CC7181-4957-4537-A80B-48B06E6DA739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798A5A7C-0642-431C-AA6B-5DCEE8A7469C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C72B41CD-B79B-4B31-90E7-0560AA73BC4A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CCAB5760-1C79-4DAC-9A49-275BE228A0F6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30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9A118EC7-994A-4194-A060-1326D2ADA211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49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A39D8306-ED91-4481-98BD-5A2885359C41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3C21FC22-5937-4CBB-A79F-474FB74DF612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507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20" name="AutoShape 9">
          <a:extLst>
            <a:ext uri="{FF2B5EF4-FFF2-40B4-BE49-F238E27FC236}">
              <a16:creationId xmlns:a16="http://schemas.microsoft.com/office/drawing/2014/main" id="{DFF6F40E-DB5D-4A65-B313-15511BEE661A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64493BF9-2F43-4780-BD99-3106D46EADCC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22" name="AutoShape 9">
          <a:extLst>
            <a:ext uri="{FF2B5EF4-FFF2-40B4-BE49-F238E27FC236}">
              <a16:creationId xmlns:a16="http://schemas.microsoft.com/office/drawing/2014/main" id="{76AB7A9F-9ABA-4089-9AF7-6D379747D38F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30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6107E998-8333-4B55-BD17-E43C96FDC470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49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0FAB9638-DD73-48BF-A6EC-2304664140B6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25" name="AutoShape 9">
          <a:extLst>
            <a:ext uri="{FF2B5EF4-FFF2-40B4-BE49-F238E27FC236}">
              <a16:creationId xmlns:a16="http://schemas.microsoft.com/office/drawing/2014/main" id="{F39FFA8A-BBE4-4CC2-AE5D-854E50BFF8A5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507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304800</xdr:rowOff>
    </xdr:from>
    <xdr:ext cx="171450" cy="123825"/>
    <xdr:sp macro="" textlink="">
      <xdr:nvSpPr>
        <xdr:cNvPr id="26" name="AutoShape 9">
          <a:extLst>
            <a:ext uri="{FF2B5EF4-FFF2-40B4-BE49-F238E27FC236}">
              <a16:creationId xmlns:a16="http://schemas.microsoft.com/office/drawing/2014/main" id="{D1C20856-A13D-4EEF-A210-DA06B85E47A0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35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142875</xdr:rowOff>
    </xdr:from>
    <xdr:ext cx="171450" cy="123825"/>
    <xdr:sp macro="" textlink="">
      <xdr:nvSpPr>
        <xdr:cNvPr id="27" name="AutoShape 30">
          <a:extLst>
            <a:ext uri="{FF2B5EF4-FFF2-40B4-BE49-F238E27FC236}">
              <a16:creationId xmlns:a16="http://schemas.microsoft.com/office/drawing/2014/main" id="{E9D4AB87-C922-40E2-AB5A-ED81A80B37F7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29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28" name="AutoShape 1" descr="http://nationality.ferdamalastofa.is/images/flags/AT.jpg">
          <a:extLst>
            <a:ext uri="{FF2B5EF4-FFF2-40B4-BE49-F238E27FC236}">
              <a16:creationId xmlns:a16="http://schemas.microsoft.com/office/drawing/2014/main" id="{A87E0D44-D5DC-4A46-87CA-42D1A5D26D1B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29" name="AutoShape 31" descr="http://nationality.ferdamalastofa.is/images/flags/AT.jpg">
          <a:extLst>
            <a:ext uri="{FF2B5EF4-FFF2-40B4-BE49-F238E27FC236}">
              <a16:creationId xmlns:a16="http://schemas.microsoft.com/office/drawing/2014/main" id="{E6BF7B22-E189-407D-823F-0A2CEAFFBC04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28575</xdr:rowOff>
    </xdr:from>
    <xdr:ext cx="171450" cy="123825"/>
    <xdr:sp macro="" textlink="">
      <xdr:nvSpPr>
        <xdr:cNvPr id="30" name="AutoShape 31" descr="http://nationality.ferdamalastofa.is/images/flags/AT.jpg">
          <a:extLst>
            <a:ext uri="{FF2B5EF4-FFF2-40B4-BE49-F238E27FC236}">
              <a16:creationId xmlns:a16="http://schemas.microsoft.com/office/drawing/2014/main" id="{7864357C-7A1B-4CE7-A471-7FFB23157A81}"/>
            </a:ext>
          </a:extLst>
        </xdr:cNvPr>
        <xdr:cNvSpPr>
          <a:spLocks noChangeAspect="1" noChangeArrowheads="1"/>
        </xdr:cNvSpPr>
      </xdr:nvSpPr>
      <xdr:spPr bwMode="auto">
        <a:xfrm>
          <a:off x="11439525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171450" cy="123825"/>
    <xdr:sp macro="" textlink="">
      <xdr:nvSpPr>
        <xdr:cNvPr id="31" name="AutoShape 9">
          <a:extLst>
            <a:ext uri="{FF2B5EF4-FFF2-40B4-BE49-F238E27FC236}">
              <a16:creationId xmlns:a16="http://schemas.microsoft.com/office/drawing/2014/main" id="{87125C4F-A817-40C9-B365-8917DD658C43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29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2" name="AutoShape 27" descr="http://nationality.ferdamalastofa.is/images/flags/SG.jpg">
          <a:extLst>
            <a:ext uri="{FF2B5EF4-FFF2-40B4-BE49-F238E27FC236}">
              <a16:creationId xmlns:a16="http://schemas.microsoft.com/office/drawing/2014/main" id="{E7912DC2-F788-4A59-8E33-29E2EAEF3C97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33" name="AutoShape 28" descr="http://nationality.ferdamalastofa.is/images/flags/TW.jpg">
          <a:extLst>
            <a:ext uri="{FF2B5EF4-FFF2-40B4-BE49-F238E27FC236}">
              <a16:creationId xmlns:a16="http://schemas.microsoft.com/office/drawing/2014/main" id="{0FCD22FD-5CF9-40E9-8BDC-B815C687CF91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276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34" name="AutoShape 30" descr="http://nationality.ferdamalastofa.is/images/flags/.jpg">
          <a:extLst>
            <a:ext uri="{FF2B5EF4-FFF2-40B4-BE49-F238E27FC236}">
              <a16:creationId xmlns:a16="http://schemas.microsoft.com/office/drawing/2014/main" id="{9862A785-779F-4775-9146-5D2C66BEE7F5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35" name="AutoShape 58" descr="http://nationality.ferdamalastofa.is/images/flags/SG.jpg">
          <a:extLst>
            <a:ext uri="{FF2B5EF4-FFF2-40B4-BE49-F238E27FC236}">
              <a16:creationId xmlns:a16="http://schemas.microsoft.com/office/drawing/2014/main" id="{171D2503-514F-43D5-8CD2-730DF41D60F2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276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36" name="AutoShape 59" descr="http://nationality.ferdamalastofa.is/images/flags/TW.jpg">
          <a:extLst>
            <a:ext uri="{FF2B5EF4-FFF2-40B4-BE49-F238E27FC236}">
              <a16:creationId xmlns:a16="http://schemas.microsoft.com/office/drawing/2014/main" id="{E14DDCBD-08F2-403B-8408-57DBFDCCDF9B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37" name="AutoShape 27" descr="http://nationality.ferdamalastofa.is/images/flags/SG.jpg">
          <a:extLst>
            <a:ext uri="{FF2B5EF4-FFF2-40B4-BE49-F238E27FC236}">
              <a16:creationId xmlns:a16="http://schemas.microsoft.com/office/drawing/2014/main" id="{31EB0676-35E7-4A0F-878A-907B7A6EB9C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38" name="AutoShape 28" descr="http://nationality.ferdamalastofa.is/images/flags/TW.jpg">
          <a:extLst>
            <a:ext uri="{FF2B5EF4-FFF2-40B4-BE49-F238E27FC236}">
              <a16:creationId xmlns:a16="http://schemas.microsoft.com/office/drawing/2014/main" id="{2C4EAA65-52EC-4125-9806-92BC5C40459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39" name="AutoShape 57" descr="http://nationality.ferdamalastofa.is/images/flags/SG.jpg">
          <a:extLst>
            <a:ext uri="{FF2B5EF4-FFF2-40B4-BE49-F238E27FC236}">
              <a16:creationId xmlns:a16="http://schemas.microsoft.com/office/drawing/2014/main" id="{051D3AEF-E678-4DCF-8EDD-9023E107715C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" name="AutoShape 58" descr="http://nationality.ferdamalastofa.is/images/flags/TW.jpg">
          <a:extLst>
            <a:ext uri="{FF2B5EF4-FFF2-40B4-BE49-F238E27FC236}">
              <a16:creationId xmlns:a16="http://schemas.microsoft.com/office/drawing/2014/main" id="{4B43F0FE-6C85-4606-912D-34A81A190CC4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41" name="AutoShape 60" descr="http://nationality.ferdamalastofa.is/images/flags/.jpg">
          <a:extLst>
            <a:ext uri="{FF2B5EF4-FFF2-40B4-BE49-F238E27FC236}">
              <a16:creationId xmlns:a16="http://schemas.microsoft.com/office/drawing/2014/main" id="{425FC430-991C-4F01-892F-732968955201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9CABE420-DB21-4364-89E4-221A683FC33C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3" name="AutoShape 9">
          <a:extLst>
            <a:ext uri="{FF2B5EF4-FFF2-40B4-BE49-F238E27FC236}">
              <a16:creationId xmlns:a16="http://schemas.microsoft.com/office/drawing/2014/main" id="{A30B6D18-EC8C-493E-9121-CA188EB7E90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4" name="AutoShape 9">
          <a:extLst>
            <a:ext uri="{FF2B5EF4-FFF2-40B4-BE49-F238E27FC236}">
              <a16:creationId xmlns:a16="http://schemas.microsoft.com/office/drawing/2014/main" id="{7181B857-0456-4B93-A5B6-68B3F5FE81FC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0A62FCF0-1171-4C64-A117-1A08984345BC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276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71450" cy="123825"/>
    <xdr:sp macro="" textlink="">
      <xdr:nvSpPr>
        <xdr:cNvPr id="46" name="AutoShape 9">
          <a:extLst>
            <a:ext uri="{FF2B5EF4-FFF2-40B4-BE49-F238E27FC236}">
              <a16:creationId xmlns:a16="http://schemas.microsoft.com/office/drawing/2014/main" id="{60984C36-FAE0-4B93-B589-1856AC8AEC10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46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47" name="AutoShape 9">
          <a:extLst>
            <a:ext uri="{FF2B5EF4-FFF2-40B4-BE49-F238E27FC236}">
              <a16:creationId xmlns:a16="http://schemas.microsoft.com/office/drawing/2014/main" id="{7258661E-E980-4551-8BBE-06DE85D153A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48" name="AutoShape 9">
          <a:extLst>
            <a:ext uri="{FF2B5EF4-FFF2-40B4-BE49-F238E27FC236}">
              <a16:creationId xmlns:a16="http://schemas.microsoft.com/office/drawing/2014/main" id="{B34F1C2A-8036-401B-A7FC-13AFC8527FB8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9" name="AutoShape 9">
          <a:extLst>
            <a:ext uri="{FF2B5EF4-FFF2-40B4-BE49-F238E27FC236}">
              <a16:creationId xmlns:a16="http://schemas.microsoft.com/office/drawing/2014/main" id="{A5E521C7-AED6-44C3-8919-21F51BB75A13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1470615C-FB1F-4B16-B112-95286EDDB033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51" name="AutoShape 9">
          <a:extLst>
            <a:ext uri="{FF2B5EF4-FFF2-40B4-BE49-F238E27FC236}">
              <a16:creationId xmlns:a16="http://schemas.microsoft.com/office/drawing/2014/main" id="{ABF2B4AB-AE7E-4586-9A69-697E77939084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276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71450" cy="123825"/>
    <xdr:sp macro="" textlink="">
      <xdr:nvSpPr>
        <xdr:cNvPr id="52" name="AutoShape 9">
          <a:extLst>
            <a:ext uri="{FF2B5EF4-FFF2-40B4-BE49-F238E27FC236}">
              <a16:creationId xmlns:a16="http://schemas.microsoft.com/office/drawing/2014/main" id="{7B6668D1-CEA8-4563-81B4-0C509FB96F9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46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53" name="AutoShape 9">
          <a:extLst>
            <a:ext uri="{FF2B5EF4-FFF2-40B4-BE49-F238E27FC236}">
              <a16:creationId xmlns:a16="http://schemas.microsoft.com/office/drawing/2014/main" id="{BE806C59-78BE-40D5-893A-A1ED89711CDD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54" name="AutoShape 9">
          <a:extLst>
            <a:ext uri="{FF2B5EF4-FFF2-40B4-BE49-F238E27FC236}">
              <a16:creationId xmlns:a16="http://schemas.microsoft.com/office/drawing/2014/main" id="{972A663A-7387-48E0-9398-FA23EE3820A3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304800</xdr:rowOff>
    </xdr:from>
    <xdr:ext cx="171450" cy="123825"/>
    <xdr:sp macro="" textlink="">
      <xdr:nvSpPr>
        <xdr:cNvPr id="55" name="AutoShape 9">
          <a:extLst>
            <a:ext uri="{FF2B5EF4-FFF2-40B4-BE49-F238E27FC236}">
              <a16:creationId xmlns:a16="http://schemas.microsoft.com/office/drawing/2014/main" id="{5FFA1D1B-60D3-46E3-90EE-751F8C77CE32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29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6654839F-CE77-4EBB-9F67-16947CDF9A52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57" name="AutoShape 1" descr="http://nationality.ferdamalastofa.is/images/flags/AT.jpg">
          <a:extLst>
            <a:ext uri="{FF2B5EF4-FFF2-40B4-BE49-F238E27FC236}">
              <a16:creationId xmlns:a16="http://schemas.microsoft.com/office/drawing/2014/main" id="{2ED59ED5-54EE-4DDE-9CA0-0C90901BAD25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58" name="AutoShape 31" descr="http://nationality.ferdamalastofa.is/images/flags/AT.jpg">
          <a:extLst>
            <a:ext uri="{FF2B5EF4-FFF2-40B4-BE49-F238E27FC236}">
              <a16:creationId xmlns:a16="http://schemas.microsoft.com/office/drawing/2014/main" id="{908F90DC-582A-45CF-8B26-5BFF9389B47F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17</xdr:row>
      <xdr:rowOff>0</xdr:rowOff>
    </xdr:from>
    <xdr:ext cx="171450" cy="123825"/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ED5938C1-941A-4950-BE3B-6A36F334939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23</xdr:row>
      <xdr:rowOff>0</xdr:rowOff>
    </xdr:from>
    <xdr:to>
      <xdr:col>12</xdr:col>
      <xdr:colOff>171450</xdr:colOff>
      <xdr:row>23</xdr:row>
      <xdr:rowOff>123825</xdr:rowOff>
    </xdr:to>
    <xdr:sp macro="" textlink="">
      <xdr:nvSpPr>
        <xdr:cNvPr id="3" name="AutoShape 27" descr="http://nationality.ferdamalastofa.is/images/flags/SG.jpg">
          <a:extLst>
            <a:ext uri="{FF2B5EF4-FFF2-40B4-BE49-F238E27FC236}">
              <a16:creationId xmlns:a16="http://schemas.microsoft.com/office/drawing/2014/main" id="{FA3BBF6E-85F9-4587-912B-26974515C91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171450</xdr:colOff>
      <xdr:row>24</xdr:row>
      <xdr:rowOff>123825</xdr:rowOff>
    </xdr:to>
    <xdr:sp macro="" textlink="">
      <xdr:nvSpPr>
        <xdr:cNvPr id="4" name="AutoShape 28" descr="http://nationality.ferdamalastofa.is/images/flags/TW.jpg">
          <a:extLst>
            <a:ext uri="{FF2B5EF4-FFF2-40B4-BE49-F238E27FC236}">
              <a16:creationId xmlns:a16="http://schemas.microsoft.com/office/drawing/2014/main" id="{2537F703-E033-4892-AD89-69A61967C98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123825</xdr:rowOff>
    </xdr:to>
    <xdr:sp macro="" textlink="">
      <xdr:nvSpPr>
        <xdr:cNvPr id="5" name="AutoShape 30" descr="http://nationality.ferdamalastofa.is/images/flags/.jpg">
          <a:extLst>
            <a:ext uri="{FF2B5EF4-FFF2-40B4-BE49-F238E27FC236}">
              <a16:creationId xmlns:a16="http://schemas.microsoft.com/office/drawing/2014/main" id="{C8F058F1-3AA0-4C89-BBD9-3FFB62D6954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171450</xdr:colOff>
      <xdr:row>24</xdr:row>
      <xdr:rowOff>123825</xdr:rowOff>
    </xdr:to>
    <xdr:sp macro="" textlink="">
      <xdr:nvSpPr>
        <xdr:cNvPr id="6" name="AutoShape 58" descr="http://nationality.ferdamalastofa.is/images/flags/SG.jpg">
          <a:extLst>
            <a:ext uri="{FF2B5EF4-FFF2-40B4-BE49-F238E27FC236}">
              <a16:creationId xmlns:a16="http://schemas.microsoft.com/office/drawing/2014/main" id="{7D603ED6-0386-49D8-97F7-D298530454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7" name="AutoShape 59" descr="http://nationality.ferdamalastofa.is/images/flags/TW.jpg">
          <a:extLst>
            <a:ext uri="{FF2B5EF4-FFF2-40B4-BE49-F238E27FC236}">
              <a16:creationId xmlns:a16="http://schemas.microsoft.com/office/drawing/2014/main" id="{2E585C54-4289-437A-8FF1-5AFBF19907D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8" name="AutoShape 27" descr="http://nationality.ferdamalastofa.is/images/flags/SG.jpg">
          <a:extLst>
            <a:ext uri="{FF2B5EF4-FFF2-40B4-BE49-F238E27FC236}">
              <a16:creationId xmlns:a16="http://schemas.microsoft.com/office/drawing/2014/main" id="{2A464C9B-0423-4466-B5CA-F0577E638A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123825</xdr:rowOff>
    </xdr:to>
    <xdr:sp macro="" textlink="">
      <xdr:nvSpPr>
        <xdr:cNvPr id="9" name="AutoShape 28" descr="http://nationality.ferdamalastofa.is/images/flags/TW.jpg">
          <a:extLst>
            <a:ext uri="{FF2B5EF4-FFF2-40B4-BE49-F238E27FC236}">
              <a16:creationId xmlns:a16="http://schemas.microsoft.com/office/drawing/2014/main" id="{AC3BF78F-6F20-4B64-93F4-545D4842E71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171450</xdr:colOff>
      <xdr:row>18</xdr:row>
      <xdr:rowOff>123825</xdr:rowOff>
    </xdr:to>
    <xdr:sp macro="" textlink="">
      <xdr:nvSpPr>
        <xdr:cNvPr id="10" name="AutoShape 57" descr="http://nationality.ferdamalastofa.is/images/flags/SG.jpg">
          <a:extLst>
            <a:ext uri="{FF2B5EF4-FFF2-40B4-BE49-F238E27FC236}">
              <a16:creationId xmlns:a16="http://schemas.microsoft.com/office/drawing/2014/main" id="{A0E87071-D7E2-462E-A545-DDBD1CE608E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171450</xdr:colOff>
      <xdr:row>23</xdr:row>
      <xdr:rowOff>123825</xdr:rowOff>
    </xdr:to>
    <xdr:sp macro="" textlink="">
      <xdr:nvSpPr>
        <xdr:cNvPr id="11" name="AutoShape 58" descr="http://nationality.ferdamalastofa.is/images/flags/TW.jpg">
          <a:extLst>
            <a:ext uri="{FF2B5EF4-FFF2-40B4-BE49-F238E27FC236}">
              <a16:creationId xmlns:a16="http://schemas.microsoft.com/office/drawing/2014/main" id="{2D8D6020-6579-401F-B13C-3B343CE2200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12" name="AutoShape 60" descr="http://nationality.ferdamalastofa.is/images/flags/.jpg">
          <a:extLst>
            <a:ext uri="{FF2B5EF4-FFF2-40B4-BE49-F238E27FC236}">
              <a16:creationId xmlns:a16="http://schemas.microsoft.com/office/drawing/2014/main" id="{EC8FF342-EA95-42B3-81F1-70C76EEB93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BA80E1B2-1B2C-4DA5-9209-D0599A40B8F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957C9B41-74CB-4F28-8C46-AB3C0CA8747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24</xdr:row>
      <xdr:rowOff>0</xdr:rowOff>
    </xdr:from>
    <xdr:ext cx="171450" cy="123825"/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7F7D88EB-0956-4ACB-8E9C-276BDD76D3B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0</xdr:rowOff>
    </xdr:from>
    <xdr:ext cx="171450" cy="123825"/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87520E97-777D-4019-BAD3-838F4FD853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CA37ACB3-74D4-44AE-9D98-6AD7B619AD3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28</xdr:row>
      <xdr:rowOff>0</xdr:rowOff>
    </xdr:from>
    <xdr:ext cx="171450" cy="123825"/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BC12422D-0428-418D-8EA0-0174E997143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20" name="AutoShape 9">
          <a:extLst>
            <a:ext uri="{FF2B5EF4-FFF2-40B4-BE49-F238E27FC236}">
              <a16:creationId xmlns:a16="http://schemas.microsoft.com/office/drawing/2014/main" id="{FCD7BA51-0CC4-42A4-89B7-E010AC20A6F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75E97698-B4FC-4B57-8174-37A9FD58644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0</xdr:rowOff>
    </xdr:from>
    <xdr:ext cx="171450" cy="123825"/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C6C6EC38-1143-4770-8723-43AD99C5F3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579B9709-E3F0-42E8-8946-EFB27DB79A0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28</xdr:row>
      <xdr:rowOff>0</xdr:rowOff>
    </xdr:from>
    <xdr:ext cx="171450" cy="123825"/>
    <xdr:sp macro="" textlink="">
      <xdr:nvSpPr>
        <xdr:cNvPr id="25" name="AutoShape 9">
          <a:extLst>
            <a:ext uri="{FF2B5EF4-FFF2-40B4-BE49-F238E27FC236}">
              <a16:creationId xmlns:a16="http://schemas.microsoft.com/office/drawing/2014/main" id="{113D5096-EF93-4ECD-90CE-52B795892E9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304800</xdr:rowOff>
    </xdr:from>
    <xdr:ext cx="171450" cy="123825"/>
    <xdr:sp macro="" textlink="">
      <xdr:nvSpPr>
        <xdr:cNvPr id="26" name="AutoShape 9">
          <a:extLst>
            <a:ext uri="{FF2B5EF4-FFF2-40B4-BE49-F238E27FC236}">
              <a16:creationId xmlns:a16="http://schemas.microsoft.com/office/drawing/2014/main" id="{550712E2-803F-42D4-8FCD-1110F6E3A31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142875</xdr:rowOff>
    </xdr:from>
    <xdr:ext cx="171450" cy="123825"/>
    <xdr:sp macro="" textlink="">
      <xdr:nvSpPr>
        <xdr:cNvPr id="27" name="AutoShape 30">
          <a:extLst>
            <a:ext uri="{FF2B5EF4-FFF2-40B4-BE49-F238E27FC236}">
              <a16:creationId xmlns:a16="http://schemas.microsoft.com/office/drawing/2014/main" id="{F09CD157-BD23-43DA-84B5-6DBB58AB79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219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171450" cy="123825"/>
    <xdr:sp macro="" textlink="">
      <xdr:nvSpPr>
        <xdr:cNvPr id="31" name="AutoShape 9">
          <a:extLst>
            <a:ext uri="{FF2B5EF4-FFF2-40B4-BE49-F238E27FC236}">
              <a16:creationId xmlns:a16="http://schemas.microsoft.com/office/drawing/2014/main" id="{8064FDB3-5309-49C1-800A-4F16F0F80EA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32" name="AutoShape 27" descr="http://nationality.ferdamalastofa.is/images/flags/SG.jpg">
          <a:extLst>
            <a:ext uri="{FF2B5EF4-FFF2-40B4-BE49-F238E27FC236}">
              <a16:creationId xmlns:a16="http://schemas.microsoft.com/office/drawing/2014/main" id="{08115747-3C27-4CD4-8779-2E7FD90196B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33" name="AutoShape 28" descr="http://nationality.ferdamalastofa.is/images/flags/TW.jpg">
          <a:extLst>
            <a:ext uri="{FF2B5EF4-FFF2-40B4-BE49-F238E27FC236}">
              <a16:creationId xmlns:a16="http://schemas.microsoft.com/office/drawing/2014/main" id="{4E57D480-F57A-4B41-ACEC-7893E07B47F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34" name="AutoShape 30" descr="http://nationality.ferdamalastofa.is/images/flags/.jpg">
          <a:extLst>
            <a:ext uri="{FF2B5EF4-FFF2-40B4-BE49-F238E27FC236}">
              <a16:creationId xmlns:a16="http://schemas.microsoft.com/office/drawing/2014/main" id="{C69083E5-0455-4598-86F3-8E3FAF7C8F3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35" name="AutoShape 58" descr="http://nationality.ferdamalastofa.is/images/flags/SG.jpg">
          <a:extLst>
            <a:ext uri="{FF2B5EF4-FFF2-40B4-BE49-F238E27FC236}">
              <a16:creationId xmlns:a16="http://schemas.microsoft.com/office/drawing/2014/main" id="{877E5931-5466-4C53-937C-6364231FE5C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6" name="AutoShape 59" descr="http://nationality.ferdamalastofa.is/images/flags/TW.jpg">
          <a:extLst>
            <a:ext uri="{FF2B5EF4-FFF2-40B4-BE49-F238E27FC236}">
              <a16:creationId xmlns:a16="http://schemas.microsoft.com/office/drawing/2014/main" id="{F531E64A-C06F-4D96-8F70-DB085AADB25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7" name="AutoShape 27" descr="http://nationality.ferdamalastofa.is/images/flags/SG.jpg">
          <a:extLst>
            <a:ext uri="{FF2B5EF4-FFF2-40B4-BE49-F238E27FC236}">
              <a16:creationId xmlns:a16="http://schemas.microsoft.com/office/drawing/2014/main" id="{58485F0F-42A0-461F-8D50-219E8198A69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38" name="AutoShape 28" descr="http://nationality.ferdamalastofa.is/images/flags/TW.jpg">
          <a:extLst>
            <a:ext uri="{FF2B5EF4-FFF2-40B4-BE49-F238E27FC236}">
              <a16:creationId xmlns:a16="http://schemas.microsoft.com/office/drawing/2014/main" id="{ED3A7AAC-22FB-4854-B1EA-DFADACFCE27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39" name="AutoShape 57" descr="http://nationality.ferdamalastofa.is/images/flags/SG.jpg">
          <a:extLst>
            <a:ext uri="{FF2B5EF4-FFF2-40B4-BE49-F238E27FC236}">
              <a16:creationId xmlns:a16="http://schemas.microsoft.com/office/drawing/2014/main" id="{E6AB89AC-56A8-40EC-805C-46AE6B3FC7B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0" name="AutoShape 58" descr="http://nationality.ferdamalastofa.is/images/flags/TW.jpg">
          <a:extLst>
            <a:ext uri="{FF2B5EF4-FFF2-40B4-BE49-F238E27FC236}">
              <a16:creationId xmlns:a16="http://schemas.microsoft.com/office/drawing/2014/main" id="{84C8F3E9-7E86-46C0-9C99-A987F972ECB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41" name="AutoShape 60" descr="http://nationality.ferdamalastofa.is/images/flags/.jpg">
          <a:extLst>
            <a:ext uri="{FF2B5EF4-FFF2-40B4-BE49-F238E27FC236}">
              <a16:creationId xmlns:a16="http://schemas.microsoft.com/office/drawing/2014/main" id="{D1B13EFA-FFBA-4993-B072-4F540FFE421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9541090F-B15D-4D1D-8591-660C4CF46DC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3" name="AutoShape 9">
          <a:extLst>
            <a:ext uri="{FF2B5EF4-FFF2-40B4-BE49-F238E27FC236}">
              <a16:creationId xmlns:a16="http://schemas.microsoft.com/office/drawing/2014/main" id="{AF1D41E2-4FD2-4393-9114-B4D329D2131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4" name="AutoShape 9">
          <a:extLst>
            <a:ext uri="{FF2B5EF4-FFF2-40B4-BE49-F238E27FC236}">
              <a16:creationId xmlns:a16="http://schemas.microsoft.com/office/drawing/2014/main" id="{C1216391-6385-4616-BCB3-EEFF0AAA8BF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F4769832-E4D4-4526-B8C3-3BFD612476E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171450" cy="123825"/>
    <xdr:sp macro="" textlink="">
      <xdr:nvSpPr>
        <xdr:cNvPr id="46" name="AutoShape 9">
          <a:extLst>
            <a:ext uri="{FF2B5EF4-FFF2-40B4-BE49-F238E27FC236}">
              <a16:creationId xmlns:a16="http://schemas.microsoft.com/office/drawing/2014/main" id="{7B1F17B4-402D-456B-A8AD-5BBDDF0FB5F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47" name="AutoShape 9">
          <a:extLst>
            <a:ext uri="{FF2B5EF4-FFF2-40B4-BE49-F238E27FC236}">
              <a16:creationId xmlns:a16="http://schemas.microsoft.com/office/drawing/2014/main" id="{C5BCC1E6-8A8B-436A-8D93-9B32AE8926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48" name="AutoShape 9">
          <a:extLst>
            <a:ext uri="{FF2B5EF4-FFF2-40B4-BE49-F238E27FC236}">
              <a16:creationId xmlns:a16="http://schemas.microsoft.com/office/drawing/2014/main" id="{EBCAE626-E9AE-4297-8A80-23E136528DE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9" name="AutoShape 9">
          <a:extLst>
            <a:ext uri="{FF2B5EF4-FFF2-40B4-BE49-F238E27FC236}">
              <a16:creationId xmlns:a16="http://schemas.microsoft.com/office/drawing/2014/main" id="{50E5A686-EA7A-431B-8EED-145233EF11B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42723507-5EF7-428C-8F36-D93064923A2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51" name="AutoShape 9">
          <a:extLst>
            <a:ext uri="{FF2B5EF4-FFF2-40B4-BE49-F238E27FC236}">
              <a16:creationId xmlns:a16="http://schemas.microsoft.com/office/drawing/2014/main" id="{222241F7-9EAC-4CAC-9E4C-B7872799B40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171450" cy="123825"/>
    <xdr:sp macro="" textlink="">
      <xdr:nvSpPr>
        <xdr:cNvPr id="52" name="AutoShape 9">
          <a:extLst>
            <a:ext uri="{FF2B5EF4-FFF2-40B4-BE49-F238E27FC236}">
              <a16:creationId xmlns:a16="http://schemas.microsoft.com/office/drawing/2014/main" id="{3B755951-0263-475C-AC7B-607534C4FBC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53" name="AutoShape 9">
          <a:extLst>
            <a:ext uri="{FF2B5EF4-FFF2-40B4-BE49-F238E27FC236}">
              <a16:creationId xmlns:a16="http://schemas.microsoft.com/office/drawing/2014/main" id="{708CCC6B-4578-491B-A3BB-AB7BC336CB2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54" name="AutoShape 9">
          <a:extLst>
            <a:ext uri="{FF2B5EF4-FFF2-40B4-BE49-F238E27FC236}">
              <a16:creationId xmlns:a16="http://schemas.microsoft.com/office/drawing/2014/main" id="{43EB804E-9AB7-4405-A161-B2150623374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304800</xdr:rowOff>
    </xdr:from>
    <xdr:ext cx="171450" cy="123825"/>
    <xdr:sp macro="" textlink="">
      <xdr:nvSpPr>
        <xdr:cNvPr id="55" name="AutoShape 9">
          <a:extLst>
            <a:ext uri="{FF2B5EF4-FFF2-40B4-BE49-F238E27FC236}">
              <a16:creationId xmlns:a16="http://schemas.microsoft.com/office/drawing/2014/main" id="{54B37235-5B17-4127-B7C3-F1EAE04F8EC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EA9903A4-A511-4F90-969A-B6CA226B17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96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57" name="AutoShape 1" descr="http://nationality.ferdamalastofa.is/images/flags/AT.jpg">
          <a:extLst>
            <a:ext uri="{FF2B5EF4-FFF2-40B4-BE49-F238E27FC236}">
              <a16:creationId xmlns:a16="http://schemas.microsoft.com/office/drawing/2014/main" id="{574BF0F8-A1F4-4960-94AB-73DE1DE7A0F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58" name="AutoShape 31" descr="http://nationality.ferdamalastofa.is/images/flags/AT.jpg">
          <a:extLst>
            <a:ext uri="{FF2B5EF4-FFF2-40B4-BE49-F238E27FC236}">
              <a16:creationId xmlns:a16="http://schemas.microsoft.com/office/drawing/2014/main" id="{16386F7B-E41F-4BE1-8613-7E671981759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4"/>
  <sheetViews>
    <sheetView topLeftCell="A4" workbookViewId="0">
      <selection activeCell="M25" sqref="M25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44</v>
      </c>
    </row>
    <row r="2" spans="2:6" ht="15.75" thickBot="1" x14ac:dyDescent="0.3">
      <c r="B2" s="2" t="s">
        <v>0</v>
      </c>
    </row>
    <row r="3" spans="2:6" ht="15.75" thickTop="1" x14ac:dyDescent="0.25">
      <c r="B3" s="76"/>
      <c r="C3" s="78" t="s">
        <v>2</v>
      </c>
      <c r="D3" s="79" t="s">
        <v>3</v>
      </c>
      <c r="E3" s="81" t="s">
        <v>1</v>
      </c>
      <c r="F3" s="82"/>
    </row>
    <row r="4" spans="2:6" ht="15.75" thickBot="1" x14ac:dyDescent="0.3">
      <c r="B4" s="77"/>
      <c r="C4" s="77"/>
      <c r="D4" s="80"/>
      <c r="E4" s="3" t="s">
        <v>4</v>
      </c>
      <c r="F4" s="3" t="s">
        <v>5</v>
      </c>
    </row>
    <row r="5" spans="2:6" x14ac:dyDescent="0.25">
      <c r="B5" s="4" t="s">
        <v>6</v>
      </c>
      <c r="C5" s="5">
        <v>139055</v>
      </c>
      <c r="D5" s="6">
        <v>120918</v>
      </c>
      <c r="E5" s="7">
        <f>D5-C5</f>
        <v>-18137</v>
      </c>
      <c r="F5" s="8">
        <f>(D5/C5)-1</f>
        <v>-0.13043040523533855</v>
      </c>
    </row>
    <row r="6" spans="2:6" x14ac:dyDescent="0.25">
      <c r="B6" s="45" t="s">
        <v>60</v>
      </c>
      <c r="D6" s="9"/>
    </row>
    <row r="7" spans="2:6" x14ac:dyDescent="0.25">
      <c r="B7" s="10" t="s">
        <v>7</v>
      </c>
      <c r="C7" s="11">
        <v>34719</v>
      </c>
      <c r="D7" s="12">
        <v>30466</v>
      </c>
      <c r="E7" s="11">
        <f t="shared" ref="E7:E16" si="0">D7-C7</f>
        <v>-4253</v>
      </c>
      <c r="F7" s="13">
        <f t="shared" ref="F7:F16" si="1">(D7/C7)-1</f>
        <v>-0.12249776779285115</v>
      </c>
    </row>
    <row r="8" spans="2:6" x14ac:dyDescent="0.25">
      <c r="B8" t="s">
        <v>8</v>
      </c>
      <c r="C8" s="14">
        <v>29524</v>
      </c>
      <c r="D8" s="15">
        <v>17887</v>
      </c>
      <c r="E8" s="14">
        <f t="shared" si="0"/>
        <v>-11637</v>
      </c>
      <c r="F8" s="16">
        <f t="shared" si="1"/>
        <v>-0.3941539086844601</v>
      </c>
    </row>
    <row r="9" spans="2:6" x14ac:dyDescent="0.25">
      <c r="B9" s="10" t="s">
        <v>45</v>
      </c>
      <c r="C9" s="11">
        <v>10185</v>
      </c>
      <c r="D9" s="12">
        <v>12804</v>
      </c>
      <c r="E9" s="11">
        <f t="shared" si="0"/>
        <v>2619</v>
      </c>
      <c r="F9" s="13">
        <f t="shared" si="1"/>
        <v>0.25714285714285712</v>
      </c>
    </row>
    <row r="10" spans="2:6" x14ac:dyDescent="0.25">
      <c r="B10" t="s">
        <v>9</v>
      </c>
      <c r="C10" s="14">
        <v>5250</v>
      </c>
      <c r="D10" s="15">
        <v>8372</v>
      </c>
      <c r="E10" s="14">
        <f t="shared" si="0"/>
        <v>3122</v>
      </c>
      <c r="F10" s="16">
        <f t="shared" si="1"/>
        <v>0.59466666666666668</v>
      </c>
    </row>
    <row r="11" spans="2:6" x14ac:dyDescent="0.25">
      <c r="B11" s="10" t="s">
        <v>10</v>
      </c>
      <c r="C11" s="11">
        <v>6641</v>
      </c>
      <c r="D11" s="12">
        <v>6593</v>
      </c>
      <c r="E11" s="11">
        <f t="shared" si="0"/>
        <v>-48</v>
      </c>
      <c r="F11" s="13">
        <f t="shared" si="1"/>
        <v>-7.2278271344676792E-3</v>
      </c>
    </row>
    <row r="12" spans="2:6" x14ac:dyDescent="0.25">
      <c r="B12" t="s">
        <v>11</v>
      </c>
      <c r="C12" s="14">
        <v>5414</v>
      </c>
      <c r="D12" s="15">
        <v>5562</v>
      </c>
      <c r="E12" s="14">
        <f t="shared" si="0"/>
        <v>148</v>
      </c>
      <c r="F12" s="16">
        <f t="shared" si="1"/>
        <v>2.7336534909493837E-2</v>
      </c>
    </row>
    <row r="13" spans="2:6" x14ac:dyDescent="0.25">
      <c r="B13" s="10" t="s">
        <v>12</v>
      </c>
      <c r="C13" s="11">
        <v>2267</v>
      </c>
      <c r="D13" s="12">
        <v>2922</v>
      </c>
      <c r="E13" s="11">
        <f t="shared" si="0"/>
        <v>655</v>
      </c>
      <c r="F13" s="13">
        <f t="shared" si="1"/>
        <v>0.28892809880899861</v>
      </c>
    </row>
    <row r="14" spans="2:6" x14ac:dyDescent="0.25">
      <c r="B14" t="s">
        <v>13</v>
      </c>
      <c r="C14" s="14">
        <v>3596</v>
      </c>
      <c r="D14" s="15">
        <v>2661</v>
      </c>
      <c r="E14" s="14">
        <f t="shared" si="0"/>
        <v>-935</v>
      </c>
      <c r="F14" s="16">
        <f t="shared" si="1"/>
        <v>-0.2600111234705228</v>
      </c>
    </row>
    <row r="15" spans="2:6" x14ac:dyDescent="0.25">
      <c r="B15" s="10" t="s">
        <v>14</v>
      </c>
      <c r="C15" s="11">
        <v>2651</v>
      </c>
      <c r="D15" s="12">
        <v>2626</v>
      </c>
      <c r="E15" s="11">
        <f t="shared" si="0"/>
        <v>-25</v>
      </c>
      <c r="F15" s="13">
        <f t="shared" si="1"/>
        <v>-9.4304036212750075E-3</v>
      </c>
    </row>
    <row r="16" spans="2:6" x14ac:dyDescent="0.25">
      <c r="B16" s="35" t="s">
        <v>15</v>
      </c>
      <c r="C16" s="36">
        <v>2495</v>
      </c>
      <c r="D16" s="37">
        <v>2365</v>
      </c>
      <c r="E16" s="36">
        <f t="shared" si="0"/>
        <v>-130</v>
      </c>
      <c r="F16" s="38">
        <f t="shared" si="1"/>
        <v>-5.2104208416833719E-2</v>
      </c>
    </row>
    <row r="17" spans="2:10" x14ac:dyDescent="0.25">
      <c r="B17" s="83" t="s">
        <v>52</v>
      </c>
      <c r="C17" s="84"/>
      <c r="D17" s="85"/>
      <c r="E17" s="86"/>
      <c r="F17" s="87"/>
    </row>
    <row r="18" spans="2:10" x14ac:dyDescent="0.25">
      <c r="B18" s="17" t="s">
        <v>16</v>
      </c>
      <c r="C18" s="18">
        <v>1652</v>
      </c>
      <c r="D18" s="19">
        <v>2287</v>
      </c>
      <c r="E18" s="20">
        <f t="shared" ref="E18:E34" si="2">D18-C18</f>
        <v>635</v>
      </c>
      <c r="F18" s="13">
        <f t="shared" ref="F18:F34" si="3">(D18/C18)-1</f>
        <v>0.38438256658595638</v>
      </c>
    </row>
    <row r="19" spans="2:10" x14ac:dyDescent="0.25">
      <c r="B19" s="21" t="s">
        <v>17</v>
      </c>
      <c r="C19" s="22">
        <v>3506</v>
      </c>
      <c r="D19" s="23">
        <v>2089</v>
      </c>
      <c r="E19" s="24">
        <f t="shared" si="2"/>
        <v>-1417</v>
      </c>
      <c r="F19" s="16">
        <f t="shared" si="3"/>
        <v>-0.40416428978893326</v>
      </c>
    </row>
    <row r="20" spans="2:10" x14ac:dyDescent="0.25">
      <c r="B20" s="17" t="s">
        <v>18</v>
      </c>
      <c r="C20" s="18">
        <v>2758</v>
      </c>
      <c r="D20" s="19">
        <v>1920</v>
      </c>
      <c r="E20" s="20">
        <f t="shared" si="2"/>
        <v>-838</v>
      </c>
      <c r="F20" s="13">
        <f t="shared" si="3"/>
        <v>-0.3038433647570703</v>
      </c>
    </row>
    <row r="21" spans="2:10" x14ac:dyDescent="0.25">
      <c r="B21" s="21" t="s">
        <v>19</v>
      </c>
      <c r="C21" s="22">
        <v>2879</v>
      </c>
      <c r="D21" s="23">
        <v>1864</v>
      </c>
      <c r="E21" s="24">
        <f t="shared" si="2"/>
        <v>-1015</v>
      </c>
      <c r="F21" s="16">
        <f t="shared" si="3"/>
        <v>-0.35255296978117401</v>
      </c>
    </row>
    <row r="22" spans="2:10" x14ac:dyDescent="0.25">
      <c r="B22" s="17" t="s">
        <v>20</v>
      </c>
      <c r="C22" s="18">
        <v>2413</v>
      </c>
      <c r="D22" s="19">
        <v>1828</v>
      </c>
      <c r="E22" s="20">
        <f t="shared" si="2"/>
        <v>-585</v>
      </c>
      <c r="F22" s="13">
        <f t="shared" si="3"/>
        <v>-0.24243680066307505</v>
      </c>
    </row>
    <row r="23" spans="2:10" x14ac:dyDescent="0.25">
      <c r="B23" s="21" t="s">
        <v>21</v>
      </c>
      <c r="C23" s="22">
        <v>2095</v>
      </c>
      <c r="D23" s="23">
        <v>1638</v>
      </c>
      <c r="E23" s="24">
        <f t="shared" si="2"/>
        <v>-457</v>
      </c>
      <c r="F23" s="16">
        <f t="shared" si="3"/>
        <v>-0.21813842482100243</v>
      </c>
      <c r="I23" s="66"/>
      <c r="J23" s="24"/>
    </row>
    <row r="24" spans="2:10" x14ac:dyDescent="0.25">
      <c r="B24" s="17" t="s">
        <v>22</v>
      </c>
      <c r="C24" s="18">
        <v>1314</v>
      </c>
      <c r="D24" s="19">
        <v>1539</v>
      </c>
      <c r="E24" s="20">
        <f t="shared" si="2"/>
        <v>225</v>
      </c>
      <c r="F24" s="13">
        <f t="shared" si="3"/>
        <v>0.17123287671232879</v>
      </c>
      <c r="I24" s="66"/>
      <c r="J24" s="24"/>
    </row>
    <row r="25" spans="2:10" x14ac:dyDescent="0.25">
      <c r="B25" s="21" t="s">
        <v>23</v>
      </c>
      <c r="C25" s="22">
        <v>2030</v>
      </c>
      <c r="D25" s="23">
        <v>1447</v>
      </c>
      <c r="E25" s="24">
        <f t="shared" si="2"/>
        <v>-583</v>
      </c>
      <c r="F25" s="16">
        <f t="shared" si="3"/>
        <v>-0.28719211822660096</v>
      </c>
      <c r="I25" s="66"/>
      <c r="J25" s="24"/>
    </row>
    <row r="26" spans="2:10" x14ac:dyDescent="0.25">
      <c r="B26" s="42" t="s">
        <v>24</v>
      </c>
      <c r="C26" s="18">
        <v>1620</v>
      </c>
      <c r="D26" s="19">
        <v>1362</v>
      </c>
      <c r="E26" s="11">
        <f t="shared" si="2"/>
        <v>-258</v>
      </c>
      <c r="F26" s="43">
        <f t="shared" si="3"/>
        <v>-0.15925925925925921</v>
      </c>
      <c r="J26" s="24"/>
    </row>
    <row r="27" spans="2:10" x14ac:dyDescent="0.25">
      <c r="B27" s="21" t="s">
        <v>25</v>
      </c>
      <c r="C27" s="22">
        <v>1047</v>
      </c>
      <c r="D27" s="23">
        <v>1200</v>
      </c>
      <c r="E27" s="39">
        <f t="shared" si="2"/>
        <v>153</v>
      </c>
      <c r="F27" s="40">
        <f t="shared" si="3"/>
        <v>0.14613180515759305</v>
      </c>
    </row>
    <row r="28" spans="2:10" x14ac:dyDescent="0.25">
      <c r="B28" s="17" t="s">
        <v>26</v>
      </c>
      <c r="C28" s="18">
        <v>866</v>
      </c>
      <c r="D28" s="19">
        <v>826</v>
      </c>
      <c r="E28" s="20">
        <f t="shared" si="2"/>
        <v>-40</v>
      </c>
      <c r="F28" s="13">
        <f t="shared" si="3"/>
        <v>-4.6189376443418029E-2</v>
      </c>
    </row>
    <row r="29" spans="2:10" x14ac:dyDescent="0.25">
      <c r="B29" s="21" t="s">
        <v>27</v>
      </c>
      <c r="C29" s="22">
        <v>486</v>
      </c>
      <c r="D29" s="23">
        <v>664</v>
      </c>
      <c r="E29" s="24">
        <f t="shared" si="2"/>
        <v>178</v>
      </c>
      <c r="F29" s="16">
        <f t="shared" si="3"/>
        <v>0.36625514403292181</v>
      </c>
    </row>
    <row r="30" spans="2:10" x14ac:dyDescent="0.25">
      <c r="B30" s="17" t="s">
        <v>28</v>
      </c>
      <c r="C30" s="18">
        <v>1051</v>
      </c>
      <c r="D30" s="19">
        <v>551</v>
      </c>
      <c r="E30" s="20">
        <f t="shared" si="2"/>
        <v>-500</v>
      </c>
      <c r="F30" s="13">
        <f t="shared" si="3"/>
        <v>-0.47573739295908657</v>
      </c>
    </row>
    <row r="31" spans="2:10" x14ac:dyDescent="0.25">
      <c r="B31" s="21" t="s">
        <v>29</v>
      </c>
      <c r="C31" s="22">
        <v>429</v>
      </c>
      <c r="D31" s="23">
        <v>339</v>
      </c>
      <c r="E31" s="24">
        <f t="shared" si="2"/>
        <v>-90</v>
      </c>
      <c r="F31" s="16">
        <f t="shared" si="3"/>
        <v>-0.20979020979020979</v>
      </c>
    </row>
    <row r="32" spans="2:10" x14ac:dyDescent="0.25">
      <c r="B32" s="17" t="s">
        <v>30</v>
      </c>
      <c r="C32" s="18">
        <v>411</v>
      </c>
      <c r="D32" s="19">
        <v>226</v>
      </c>
      <c r="E32" s="20">
        <f t="shared" si="2"/>
        <v>-185</v>
      </c>
      <c r="F32" s="13">
        <f t="shared" si="3"/>
        <v>-0.45012165450121655</v>
      </c>
    </row>
    <row r="33" spans="2:6" x14ac:dyDescent="0.25">
      <c r="B33" s="21" t="s">
        <v>31</v>
      </c>
      <c r="C33" s="22">
        <v>81</v>
      </c>
      <c r="D33" s="23">
        <v>120</v>
      </c>
      <c r="E33" s="24">
        <f t="shared" si="2"/>
        <v>39</v>
      </c>
      <c r="F33" s="16">
        <f t="shared" si="3"/>
        <v>0.4814814814814814</v>
      </c>
    </row>
    <row r="34" spans="2:6" ht="15.75" thickBot="1" x14ac:dyDescent="0.3">
      <c r="B34" s="25" t="s">
        <v>32</v>
      </c>
      <c r="C34" s="26">
        <v>11675</v>
      </c>
      <c r="D34" s="27">
        <v>8760</v>
      </c>
      <c r="E34" s="28">
        <f t="shared" si="2"/>
        <v>-2915</v>
      </c>
      <c r="F34" s="29">
        <f t="shared" si="3"/>
        <v>-0.24967880085653105</v>
      </c>
    </row>
    <row r="35" spans="2:6" x14ac:dyDescent="0.25">
      <c r="B35" s="41" t="s">
        <v>46</v>
      </c>
    </row>
    <row r="36" spans="2:6" ht="15.75" thickBot="1" x14ac:dyDescent="0.3">
      <c r="B36" s="2" t="s">
        <v>33</v>
      </c>
    </row>
    <row r="37" spans="2:6" ht="15.75" thickTop="1" x14ac:dyDescent="0.25">
      <c r="B37" s="76"/>
      <c r="C37" s="78" t="s">
        <v>2</v>
      </c>
      <c r="D37" s="79" t="s">
        <v>3</v>
      </c>
      <c r="E37" s="81" t="s">
        <v>1</v>
      </c>
      <c r="F37" s="82"/>
    </row>
    <row r="38" spans="2:6" ht="15.75" thickBot="1" x14ac:dyDescent="0.3">
      <c r="B38" s="77"/>
      <c r="C38" s="77"/>
      <c r="D38" s="80"/>
      <c r="E38" s="3" t="s">
        <v>4</v>
      </c>
      <c r="F38" s="3" t="s">
        <v>5</v>
      </c>
    </row>
    <row r="39" spans="2:6" x14ac:dyDescent="0.25">
      <c r="B39" s="4" t="s">
        <v>6</v>
      </c>
      <c r="C39" s="5">
        <v>139055</v>
      </c>
      <c r="D39" s="6">
        <v>120918</v>
      </c>
      <c r="E39" s="7">
        <f>D39-C39</f>
        <v>-18137</v>
      </c>
      <c r="F39" s="8">
        <f>(D39/C39)-1</f>
        <v>-0.13043040523533855</v>
      </c>
    </row>
    <row r="40" spans="2:6" x14ac:dyDescent="0.25">
      <c r="D40" s="9"/>
    </row>
    <row r="41" spans="2:6" x14ac:dyDescent="0.25">
      <c r="B41" s="10" t="s">
        <v>34</v>
      </c>
      <c r="C41" s="20">
        <v>7749</v>
      </c>
      <c r="D41" s="12">
        <v>5831</v>
      </c>
      <c r="E41" s="20">
        <f t="shared" ref="E41:E49" si="4">D41-C41</f>
        <v>-1918</v>
      </c>
      <c r="F41" s="13">
        <f t="shared" ref="F41:F49" si="5">(D41/C41)-1</f>
        <v>-0.2475158084914183</v>
      </c>
    </row>
    <row r="42" spans="2:6" x14ac:dyDescent="0.25">
      <c r="B42" t="s">
        <v>35</v>
      </c>
      <c r="C42" s="24">
        <v>37214</v>
      </c>
      <c r="D42" s="15">
        <v>32831</v>
      </c>
      <c r="E42" s="24">
        <f t="shared" si="4"/>
        <v>-4383</v>
      </c>
      <c r="F42" s="16">
        <f t="shared" si="5"/>
        <v>-0.11777825549524368</v>
      </c>
    </row>
    <row r="43" spans="2:6" x14ac:dyDescent="0.25">
      <c r="B43" s="10" t="s">
        <v>36</v>
      </c>
      <c r="C43" s="20">
        <v>17315</v>
      </c>
      <c r="D43" s="12">
        <v>17386</v>
      </c>
      <c r="E43" s="20">
        <f t="shared" si="4"/>
        <v>71</v>
      </c>
      <c r="F43" s="13">
        <f t="shared" si="5"/>
        <v>4.1004909038406812E-3</v>
      </c>
    </row>
    <row r="44" spans="2:6" x14ac:dyDescent="0.25">
      <c r="B44" t="s">
        <v>37</v>
      </c>
      <c r="C44" s="24">
        <v>5530</v>
      </c>
      <c r="D44" s="15">
        <v>4490</v>
      </c>
      <c r="E44" s="24">
        <f t="shared" si="4"/>
        <v>-1040</v>
      </c>
      <c r="F44" s="16">
        <f t="shared" si="5"/>
        <v>-0.18806509945750449</v>
      </c>
    </row>
    <row r="45" spans="2:6" x14ac:dyDescent="0.25">
      <c r="B45" s="10" t="s">
        <v>38</v>
      </c>
      <c r="C45" s="20">
        <v>7299</v>
      </c>
      <c r="D45" s="12">
        <v>10073</v>
      </c>
      <c r="E45" s="20">
        <f t="shared" si="4"/>
        <v>2774</v>
      </c>
      <c r="F45" s="13">
        <f t="shared" si="5"/>
        <v>0.38005206192629126</v>
      </c>
    </row>
    <row r="46" spans="2:6" x14ac:dyDescent="0.25">
      <c r="B46" t="s">
        <v>39</v>
      </c>
      <c r="C46" s="24">
        <v>33030</v>
      </c>
      <c r="D46" s="15">
        <v>19976</v>
      </c>
      <c r="E46" s="24">
        <f t="shared" si="4"/>
        <v>-13054</v>
      </c>
      <c r="F46" s="16">
        <f t="shared" si="5"/>
        <v>-0.39521646987587045</v>
      </c>
    </row>
    <row r="47" spans="2:6" x14ac:dyDescent="0.25">
      <c r="B47" s="10" t="s">
        <v>40</v>
      </c>
      <c r="C47" s="20">
        <v>15647</v>
      </c>
      <c r="D47" s="12">
        <v>18910</v>
      </c>
      <c r="E47" s="20">
        <f t="shared" si="4"/>
        <v>3263</v>
      </c>
      <c r="F47" s="13">
        <f t="shared" si="5"/>
        <v>0.20853837796382702</v>
      </c>
    </row>
    <row r="48" spans="2:6" x14ac:dyDescent="0.25">
      <c r="B48" t="s">
        <v>41</v>
      </c>
      <c r="C48" s="30">
        <v>3596</v>
      </c>
      <c r="D48" s="23">
        <v>2661</v>
      </c>
      <c r="E48" s="24">
        <f t="shared" si="4"/>
        <v>-935</v>
      </c>
      <c r="F48" s="16">
        <f t="shared" si="5"/>
        <v>-0.2600111234705228</v>
      </c>
    </row>
    <row r="49" spans="2:6" ht="15.75" thickBot="1" x14ac:dyDescent="0.3">
      <c r="B49" s="31" t="s">
        <v>42</v>
      </c>
      <c r="C49" s="26">
        <v>11675</v>
      </c>
      <c r="D49" s="27">
        <v>8760</v>
      </c>
      <c r="E49" s="28">
        <f t="shared" si="4"/>
        <v>-2915</v>
      </c>
      <c r="F49" s="29">
        <f t="shared" si="5"/>
        <v>-0.24967880085653105</v>
      </c>
    </row>
    <row r="50" spans="2:6" x14ac:dyDescent="0.25">
      <c r="C50" s="24"/>
      <c r="D50" s="24"/>
    </row>
    <row r="51" spans="2:6" x14ac:dyDescent="0.25">
      <c r="B51" s="2" t="s">
        <v>43</v>
      </c>
      <c r="C51" s="32">
        <v>40585</v>
      </c>
      <c r="D51" s="33">
        <v>38068</v>
      </c>
      <c r="E51" s="33">
        <f>D51-C51</f>
        <v>-2517</v>
      </c>
      <c r="F51" s="34">
        <f>(D51/C51)-1</f>
        <v>-6.2017986940988035E-2</v>
      </c>
    </row>
    <row r="53" spans="2:6" ht="63.75" customHeight="1" x14ac:dyDescent="0.25">
      <c r="B53" s="75" t="s">
        <v>47</v>
      </c>
      <c r="C53" s="75"/>
      <c r="D53" s="75"/>
      <c r="E53" s="75"/>
      <c r="F53" s="75"/>
    </row>
    <row r="54" spans="2:6" x14ac:dyDescent="0.25">
      <c r="B54" s="44" t="s">
        <v>48</v>
      </c>
    </row>
  </sheetData>
  <mergeCells count="11">
    <mergeCell ref="B53:F53"/>
    <mergeCell ref="B37:B38"/>
    <mergeCell ref="C37:C38"/>
    <mergeCell ref="D37:D38"/>
    <mergeCell ref="B3:B4"/>
    <mergeCell ref="C3:C4"/>
    <mergeCell ref="D3:D4"/>
    <mergeCell ref="E3:F3"/>
    <mergeCell ref="B17:D17"/>
    <mergeCell ref="E17:F17"/>
    <mergeCell ref="E37:F37"/>
  </mergeCells>
  <conditionalFormatting sqref="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{60FE248A-94B1-4970-916A-2049B41DD051}</x14:id>
        </ext>
      </extLst>
    </cfRule>
  </conditionalFormatting>
  <conditionalFormatting sqref="F1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{68EA5017-7851-48B5-B11E-6B9739F8E9FF}</x14:id>
        </ext>
      </extLst>
    </cfRule>
  </conditionalFormatting>
  <conditionalFormatting sqref="F14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{1C1E3C90-5048-48BF-9418-B8AAF7012E44}</x14:id>
        </ext>
      </extLst>
    </cfRule>
  </conditionalFormatting>
  <conditionalFormatting sqref="F13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{0D0D1CA9-5A8A-4CB4-98C6-DD40BD915ACB}</x14:id>
        </ext>
      </extLst>
    </cfRule>
  </conditionalFormatting>
  <conditionalFormatting sqref="F12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{9D26ADAA-610E-4F07-84D3-30ED70C0F97F}</x14:id>
        </ext>
      </extLst>
    </cfRule>
  </conditionalFormatting>
  <conditionalFormatting sqref="F11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{12B28C5D-9026-4346-B14D-BCC675AADDF2}</x14:id>
        </ext>
      </extLst>
    </cfRule>
  </conditionalFormatting>
  <conditionalFormatting sqref="F1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{D9C3EC96-DBF0-476D-B4C6-DEC8EFBF5B1F}</x14:id>
        </ext>
      </extLst>
    </cfRule>
  </conditionalFormatting>
  <conditionalFormatting sqref="F9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{2ABC849B-BF71-4FE8-A682-CC8E3B989A9A}</x14:id>
        </ext>
      </extLst>
    </cfRule>
  </conditionalFormatting>
  <conditionalFormatting sqref="F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{48B50E1B-3F72-4182-9FBE-A25C51791B2C}</x14:id>
        </ext>
      </extLst>
    </cfRule>
  </conditionalFormatting>
  <conditionalFormatting sqref="F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{379C2718-3B00-4053-BFFD-0C025F127D41}</x14:id>
        </ext>
      </extLst>
    </cfRule>
  </conditionalFormatting>
  <conditionalFormatting sqref="F7:F1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{30C5040C-156D-4631-AFF7-752ABE0E6BC9}</x14:id>
        </ext>
      </extLst>
    </cfRule>
  </conditionalFormatting>
  <conditionalFormatting sqref="F3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{7E0BD40D-B7C3-49D1-99F8-7FB62883668F}</x14:id>
        </ext>
      </extLst>
    </cfRule>
  </conditionalFormatting>
  <conditionalFormatting sqref="F25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{8F023729-53BC-4872-8632-E12EBDA7C743}</x14:id>
        </ext>
      </extLst>
    </cfRule>
  </conditionalFormatting>
  <conditionalFormatting sqref="F2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{CF4C0B03-EE29-4106-991A-EB591ACA7ED8}</x14:id>
        </ext>
      </extLst>
    </cfRule>
  </conditionalFormatting>
  <conditionalFormatting sqref="F2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{379F8885-F79E-40E2-B940-5CCCCCBA940D}</x14:id>
        </ext>
      </extLst>
    </cfRule>
  </conditionalFormatting>
  <conditionalFormatting sqref="F2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{08E00281-C664-44AA-91D5-B55DBFF2808F}</x14:id>
        </ext>
      </extLst>
    </cfRule>
  </conditionalFormatting>
  <conditionalFormatting sqref="F18:F24 F26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{0626FD60-EEEE-43F1-80AA-92EE67E53C41}</x14:id>
        </ext>
      </extLst>
    </cfRule>
  </conditionalFormatting>
  <conditionalFormatting sqref="F7:F16 F5 F18:F24 F26:F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{71F40490-912C-4CF7-84F0-9759159AB4A8}</x14:id>
        </ext>
      </extLst>
    </cfRule>
  </conditionalFormatting>
  <conditionalFormatting sqref="F39:F51 F18:F24 F7:F16 F5 F26:F34">
    <cfRule type="dataBar" priority="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{E9C22A47-5737-4A34-9DD8-DC0A357E9B1E}</x14:id>
        </ext>
      </extLst>
    </cfRule>
  </conditionalFormatting>
  <conditionalFormatting sqref="F5:F16 F18:F24 F39:F51 F26:F34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{E4AFCF91-391F-4B41-B3AD-AE18A601EDEE}</x14:id>
        </ext>
      </extLst>
    </cfRule>
  </conditionalFormatting>
  <conditionalFormatting sqref="F39:F51 F18:F34 F5:F1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{A3977E4D-AE3B-4D04-8113-C17F717E7F3B}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7:D38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E248A-94B1-4970-916A-2049B41DD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8EA5017-7851-48B5-B11E-6B9739F8E9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C1E3C90-5048-48BF-9418-B8AAF7012E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D0D1CA9-5A8A-4CB4-98C6-DD40BD915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D26ADAA-610E-4F07-84D3-30ED70C0F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2B28C5D-9026-4346-B14D-BCC675AADD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9C3EC96-DBF0-476D-B4C6-DEC8EFBF5B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ABC849B-BF71-4FE8-A682-CC8E3B989A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8B50E1B-3F72-4182-9FBE-A25C51791B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79C2718-3B00-4053-BFFD-0C025F127D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30C5040C-156D-4631-AFF7-752ABE0E6B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7E0BD40D-B7C3-49D1-99F8-7FB6288366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8F023729-53BC-4872-8632-E12EBDA7C7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CF4C0B03-EE29-4106-991A-EB591ACA7E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79F8885-F79E-40E2-B940-5CCCCCBA94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08E00281-C664-44AA-91D5-B55DBFF280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0626FD60-EEEE-43F1-80AA-92EE67E53C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71F40490-912C-4CF7-84F0-9759159AB4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E9C22A47-5737-4A34-9DD8-DC0A357E9B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E4AFCF91-391F-4B41-B3AD-AE18A601ED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A3977E4D-AE3B-4D04-8113-C17F717E7F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813E-1859-4070-9705-41CC710D3ED2}">
  <dimension ref="B1:L38"/>
  <sheetViews>
    <sheetView showGridLines="0" tabSelected="1" topLeftCell="A5" zoomScaleNormal="100" workbookViewId="0">
      <selection activeCell="B1" sqref="B1:L38"/>
    </sheetView>
  </sheetViews>
  <sheetFormatPr defaultRowHeight="15" x14ac:dyDescent="0.25"/>
  <cols>
    <col min="1" max="1" width="4.85546875" style="58" customWidth="1"/>
    <col min="2" max="2" width="19.140625" style="58" customWidth="1"/>
    <col min="3" max="4" width="7.28515625" style="58" customWidth="1"/>
    <col min="5" max="5" width="8.42578125" style="58" customWidth="1"/>
    <col min="6" max="6" width="6.5703125" style="58" customWidth="1"/>
    <col min="7" max="7" width="1.7109375" style="58" customWidth="1"/>
    <col min="8" max="8" width="18.140625" style="58" customWidth="1"/>
    <col min="9" max="9" width="9.85546875" style="58" customWidth="1"/>
    <col min="10" max="10" width="10.7109375" style="58" customWidth="1"/>
    <col min="11" max="11" width="10.42578125" style="58" customWidth="1"/>
    <col min="12" max="12" width="7.7109375" style="58" customWidth="1"/>
    <col min="13" max="16384" width="9.140625" style="58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128</v>
      </c>
      <c r="H2" s="2" t="s">
        <v>129</v>
      </c>
    </row>
    <row r="3" spans="2:12" ht="15.75" thickTop="1" x14ac:dyDescent="0.25">
      <c r="B3" s="76"/>
      <c r="C3" s="78" t="s">
        <v>2</v>
      </c>
      <c r="D3" s="79" t="s">
        <v>3</v>
      </c>
      <c r="E3" s="81" t="s">
        <v>1</v>
      </c>
      <c r="F3" s="92"/>
      <c r="H3" s="76"/>
      <c r="I3" s="78" t="s">
        <v>2</v>
      </c>
      <c r="J3" s="79" t="s">
        <v>3</v>
      </c>
      <c r="K3" s="81" t="s">
        <v>1</v>
      </c>
      <c r="L3" s="92"/>
    </row>
    <row r="4" spans="2:12" ht="15.75" thickBot="1" x14ac:dyDescent="0.3">
      <c r="B4" s="77"/>
      <c r="C4" s="93"/>
      <c r="D4" s="94"/>
      <c r="E4" s="3" t="s">
        <v>4</v>
      </c>
      <c r="F4" s="3" t="s">
        <v>5</v>
      </c>
      <c r="H4" s="77"/>
      <c r="I4" s="77"/>
      <c r="J4" s="80"/>
      <c r="K4" s="3" t="s">
        <v>4</v>
      </c>
      <c r="L4" s="3" t="s">
        <v>5</v>
      </c>
    </row>
    <row r="5" spans="2:12" x14ac:dyDescent="0.25">
      <c r="B5" s="4" t="s">
        <v>6</v>
      </c>
      <c r="C5" s="5">
        <v>163093</v>
      </c>
      <c r="D5" s="6">
        <v>5923</v>
      </c>
      <c r="E5" s="7">
        <f>D5-C5</f>
        <v>-157170</v>
      </c>
      <c r="F5" s="8">
        <f>(D5/C5)-1</f>
        <v>-0.96368329725984558</v>
      </c>
      <c r="H5" s="4" t="s">
        <v>6</v>
      </c>
      <c r="I5" s="5">
        <v>1729678</v>
      </c>
      <c r="J5" s="6">
        <v>467119</v>
      </c>
      <c r="K5" s="7">
        <f>J5-I5</f>
        <v>-1262559</v>
      </c>
      <c r="L5" s="8">
        <f>(J5/I5)-1</f>
        <v>-0.72993875160579025</v>
      </c>
    </row>
    <row r="6" spans="2:12" x14ac:dyDescent="0.25">
      <c r="B6" s="45" t="s">
        <v>132</v>
      </c>
      <c r="D6" s="9"/>
      <c r="H6" s="45" t="s">
        <v>134</v>
      </c>
      <c r="J6" s="9"/>
    </row>
    <row r="7" spans="2:12" x14ac:dyDescent="0.25">
      <c r="B7" s="10" t="s">
        <v>9</v>
      </c>
      <c r="C7" s="11">
        <v>9018</v>
      </c>
      <c r="D7" s="12">
        <v>1589</v>
      </c>
      <c r="E7" s="11">
        <f t="shared" ref="E7:E16" si="0">D7-C7</f>
        <v>-7429</v>
      </c>
      <c r="F7" s="13">
        <f t="shared" ref="F7:F16" si="1">(D7/C7)-1</f>
        <v>-0.8237968507429585</v>
      </c>
      <c r="H7" s="10" t="s">
        <v>7</v>
      </c>
      <c r="I7" s="11">
        <v>202629</v>
      </c>
      <c r="J7" s="12">
        <v>101429</v>
      </c>
      <c r="K7" s="11">
        <f t="shared" ref="K7:K16" si="2">J7-I7</f>
        <v>-101200</v>
      </c>
      <c r="L7" s="13">
        <f t="shared" ref="L7:L16" si="3">(J7/I7)-1</f>
        <v>-0.49943492787310795</v>
      </c>
    </row>
    <row r="8" spans="2:12" x14ac:dyDescent="0.25">
      <c r="B8" s="58" t="s">
        <v>10</v>
      </c>
      <c r="C8" s="14">
        <v>8216</v>
      </c>
      <c r="D8" s="15">
        <v>480</v>
      </c>
      <c r="E8" s="14">
        <f>D8-C8</f>
        <v>-7736</v>
      </c>
      <c r="F8" s="16">
        <f t="shared" si="1"/>
        <v>-0.94157740993184036</v>
      </c>
      <c r="H8" s="58" t="s">
        <v>8</v>
      </c>
      <c r="I8" s="14">
        <v>422139</v>
      </c>
      <c r="J8" s="15">
        <v>52076</v>
      </c>
      <c r="K8" s="14">
        <f t="shared" si="2"/>
        <v>-370063</v>
      </c>
      <c r="L8" s="16">
        <f t="shared" si="3"/>
        <v>-0.87663778992227681</v>
      </c>
    </row>
    <row r="9" spans="2:12" x14ac:dyDescent="0.25">
      <c r="B9" s="10" t="s">
        <v>18</v>
      </c>
      <c r="C9" s="11">
        <v>5513</v>
      </c>
      <c r="D9" s="12">
        <v>412</v>
      </c>
      <c r="E9" s="11">
        <f t="shared" si="0"/>
        <v>-5101</v>
      </c>
      <c r="F9" s="13">
        <f t="shared" si="1"/>
        <v>-0.92526754942862321</v>
      </c>
      <c r="H9" s="10" t="s">
        <v>10</v>
      </c>
      <c r="I9" s="11">
        <v>120629</v>
      </c>
      <c r="J9" s="12">
        <v>43343</v>
      </c>
      <c r="K9" s="11">
        <f t="shared" si="2"/>
        <v>-77286</v>
      </c>
      <c r="L9" s="13">
        <f t="shared" si="3"/>
        <v>-0.64069170763249295</v>
      </c>
    </row>
    <row r="10" spans="2:12" x14ac:dyDescent="0.25">
      <c r="B10" s="58" t="s">
        <v>7</v>
      </c>
      <c r="C10" s="14">
        <v>20882</v>
      </c>
      <c r="D10" s="15">
        <v>387</v>
      </c>
      <c r="E10" s="14">
        <f t="shared" si="0"/>
        <v>-20495</v>
      </c>
      <c r="F10" s="16">
        <f t="shared" si="1"/>
        <v>-0.98146729240494202</v>
      </c>
      <c r="H10" s="58" t="s">
        <v>9</v>
      </c>
      <c r="I10" s="14">
        <v>78592</v>
      </c>
      <c r="J10" s="15">
        <v>32947</v>
      </c>
      <c r="K10" s="14">
        <f t="shared" si="2"/>
        <v>-45645</v>
      </c>
      <c r="L10" s="16">
        <f t="shared" si="3"/>
        <v>-0.58078430374592838</v>
      </c>
    </row>
    <row r="11" spans="2:12" x14ac:dyDescent="0.25">
      <c r="B11" s="10" t="s">
        <v>8</v>
      </c>
      <c r="C11" s="11">
        <v>36023</v>
      </c>
      <c r="D11" s="12">
        <v>300</v>
      </c>
      <c r="E11" s="11">
        <f t="shared" si="0"/>
        <v>-35723</v>
      </c>
      <c r="F11" s="13">
        <f t="shared" si="1"/>
        <v>-0.99167198734142081</v>
      </c>
      <c r="H11" s="10" t="s">
        <v>11</v>
      </c>
      <c r="I11" s="11">
        <v>85691</v>
      </c>
      <c r="J11" s="12">
        <v>27550</v>
      </c>
      <c r="K11" s="11">
        <f t="shared" si="2"/>
        <v>-58141</v>
      </c>
      <c r="L11" s="13">
        <f t="shared" si="3"/>
        <v>-0.67849599141100003</v>
      </c>
    </row>
    <row r="12" spans="2:12" x14ac:dyDescent="0.25">
      <c r="B12" s="58" t="s">
        <v>11</v>
      </c>
      <c r="C12" s="14">
        <v>9047</v>
      </c>
      <c r="D12" s="15">
        <v>291</v>
      </c>
      <c r="E12" s="14">
        <f t="shared" si="0"/>
        <v>-8756</v>
      </c>
      <c r="F12" s="16">
        <f t="shared" si="1"/>
        <v>-0.9678346413175638</v>
      </c>
      <c r="H12" s="58" t="s">
        <v>125</v>
      </c>
      <c r="I12" s="14">
        <v>115410</v>
      </c>
      <c r="J12" s="15">
        <v>23860</v>
      </c>
      <c r="K12" s="14">
        <f t="shared" si="2"/>
        <v>-91550</v>
      </c>
      <c r="L12" s="16">
        <f t="shared" si="3"/>
        <v>-0.79325881639372675</v>
      </c>
    </row>
    <row r="13" spans="2:12" x14ac:dyDescent="0.25">
      <c r="B13" s="10" t="s">
        <v>19</v>
      </c>
      <c r="C13" s="11">
        <v>6045</v>
      </c>
      <c r="D13" s="12">
        <v>257</v>
      </c>
      <c r="E13" s="11">
        <f t="shared" si="0"/>
        <v>-5788</v>
      </c>
      <c r="F13" s="13">
        <f t="shared" si="1"/>
        <v>-0.95748552522746067</v>
      </c>
      <c r="H13" s="10" t="s">
        <v>18</v>
      </c>
      <c r="I13" s="11">
        <v>45374</v>
      </c>
      <c r="J13" s="12">
        <v>22846</v>
      </c>
      <c r="K13" s="11">
        <f t="shared" si="2"/>
        <v>-22528</v>
      </c>
      <c r="L13" s="13">
        <f t="shared" si="3"/>
        <v>-0.49649579054083837</v>
      </c>
    </row>
    <row r="14" spans="2:12" x14ac:dyDescent="0.25">
      <c r="B14" s="58" t="s">
        <v>137</v>
      </c>
      <c r="C14" s="14">
        <v>3519</v>
      </c>
      <c r="D14" s="15">
        <v>206</v>
      </c>
      <c r="E14" s="14">
        <f t="shared" si="0"/>
        <v>-3313</v>
      </c>
      <c r="F14" s="16">
        <f t="shared" si="1"/>
        <v>-0.94146064222790571</v>
      </c>
      <c r="H14" s="58" t="s">
        <v>14</v>
      </c>
      <c r="I14" s="14">
        <v>43413</v>
      </c>
      <c r="J14" s="15">
        <v>15616</v>
      </c>
      <c r="K14" s="14">
        <f t="shared" si="2"/>
        <v>-27797</v>
      </c>
      <c r="L14" s="16">
        <f t="shared" si="3"/>
        <v>-0.64029207840969293</v>
      </c>
    </row>
    <row r="15" spans="2:12" x14ac:dyDescent="0.25">
      <c r="B15" s="10" t="s">
        <v>14</v>
      </c>
      <c r="C15" s="11">
        <v>2207</v>
      </c>
      <c r="D15" s="12">
        <v>155</v>
      </c>
      <c r="E15" s="11">
        <f t="shared" si="0"/>
        <v>-2052</v>
      </c>
      <c r="F15" s="13">
        <f t="shared" si="1"/>
        <v>-0.92976891708201181</v>
      </c>
      <c r="H15" s="10" t="s">
        <v>137</v>
      </c>
      <c r="I15" s="11">
        <v>26276</v>
      </c>
      <c r="J15" s="12">
        <v>14076</v>
      </c>
      <c r="K15" s="11">
        <f t="shared" si="2"/>
        <v>-12200</v>
      </c>
      <c r="L15" s="13">
        <f t="shared" si="3"/>
        <v>-0.46430202466128789</v>
      </c>
    </row>
    <row r="16" spans="2:12" x14ac:dyDescent="0.25">
      <c r="B16" s="35" t="s">
        <v>20</v>
      </c>
      <c r="C16" s="36">
        <v>3824</v>
      </c>
      <c r="D16" s="37">
        <v>118</v>
      </c>
      <c r="E16" s="36">
        <f t="shared" si="0"/>
        <v>-3706</v>
      </c>
      <c r="F16" s="38">
        <f t="shared" si="1"/>
        <v>-0.96914225941422594</v>
      </c>
      <c r="H16" s="35" t="s">
        <v>20</v>
      </c>
      <c r="I16" s="36">
        <v>37760</v>
      </c>
      <c r="J16" s="37">
        <v>12284</v>
      </c>
      <c r="K16" s="36">
        <f t="shared" si="2"/>
        <v>-25476</v>
      </c>
      <c r="L16" s="38">
        <f t="shared" si="3"/>
        <v>-0.67468220338983054</v>
      </c>
    </row>
    <row r="17" spans="2:12" ht="18" customHeight="1" x14ac:dyDescent="0.25">
      <c r="B17" s="67" t="s">
        <v>133</v>
      </c>
      <c r="C17" s="71"/>
      <c r="D17" s="71"/>
      <c r="E17" s="70"/>
      <c r="F17" s="73"/>
      <c r="H17" s="74" t="s">
        <v>135</v>
      </c>
      <c r="I17" s="72"/>
      <c r="J17" s="71"/>
      <c r="K17" s="70"/>
      <c r="L17" s="73"/>
    </row>
    <row r="18" spans="2:12" ht="23.25" customHeight="1" x14ac:dyDescent="0.25">
      <c r="B18" s="41"/>
      <c r="H18" s="95" t="s">
        <v>136</v>
      </c>
      <c r="I18" s="95"/>
      <c r="J18" s="95"/>
      <c r="K18" s="95"/>
      <c r="L18" s="95"/>
    </row>
    <row r="19" spans="2:12" x14ac:dyDescent="0.25">
      <c r="B19" s="41"/>
      <c r="H19" s="41"/>
    </row>
    <row r="20" spans="2:12" ht="15.75" thickBot="1" x14ac:dyDescent="0.3">
      <c r="B20" s="2" t="s">
        <v>131</v>
      </c>
      <c r="H20" s="2" t="s">
        <v>130</v>
      </c>
    </row>
    <row r="21" spans="2:12" ht="15.75" thickTop="1" x14ac:dyDescent="0.25">
      <c r="B21" s="76"/>
      <c r="C21" s="78" t="s">
        <v>2</v>
      </c>
      <c r="D21" s="79" t="s">
        <v>3</v>
      </c>
      <c r="E21" s="81" t="s">
        <v>1</v>
      </c>
      <c r="F21" s="92"/>
      <c r="H21" s="76"/>
      <c r="I21" s="78" t="s">
        <v>2</v>
      </c>
      <c r="J21" s="79" t="s">
        <v>3</v>
      </c>
      <c r="K21" s="81" t="s">
        <v>1</v>
      </c>
      <c r="L21" s="92"/>
    </row>
    <row r="22" spans="2:12" ht="15.75" thickBot="1" x14ac:dyDescent="0.3">
      <c r="B22" s="77"/>
      <c r="C22" s="77"/>
      <c r="D22" s="80"/>
      <c r="E22" s="3" t="s">
        <v>4</v>
      </c>
      <c r="F22" s="3" t="s">
        <v>5</v>
      </c>
      <c r="H22" s="77"/>
      <c r="I22" s="77"/>
      <c r="J22" s="80"/>
      <c r="K22" s="3" t="s">
        <v>4</v>
      </c>
      <c r="L22" s="3" t="s">
        <v>5</v>
      </c>
    </row>
    <row r="23" spans="2:12" x14ac:dyDescent="0.25">
      <c r="B23" s="4" t="s">
        <v>6</v>
      </c>
      <c r="C23" s="5">
        <v>163093</v>
      </c>
      <c r="D23" s="62">
        <v>5923</v>
      </c>
      <c r="E23" s="7">
        <f>D23-C23</f>
        <v>-157170</v>
      </c>
      <c r="F23" s="8">
        <f>(D23/C23)-1</f>
        <v>-0.96368329725984558</v>
      </c>
      <c r="H23" s="4" t="s">
        <v>6</v>
      </c>
      <c r="I23" s="5">
        <v>1729678</v>
      </c>
      <c r="J23" s="6">
        <v>467119</v>
      </c>
      <c r="K23" s="7">
        <f>J23-I23</f>
        <v>-1262559</v>
      </c>
      <c r="L23" s="8">
        <f>(J23/I23)-1</f>
        <v>-0.72993875160579025</v>
      </c>
    </row>
    <row r="24" spans="2:12" x14ac:dyDescent="0.25">
      <c r="D24" s="63"/>
      <c r="J24" s="9"/>
    </row>
    <row r="25" spans="2:12" x14ac:dyDescent="0.25">
      <c r="B25" s="10" t="s">
        <v>34</v>
      </c>
      <c r="C25" s="20">
        <v>12410</v>
      </c>
      <c r="D25" s="12">
        <v>636</v>
      </c>
      <c r="E25" s="20">
        <f t="shared" ref="E25:E33" si="4">D25-C25</f>
        <v>-11774</v>
      </c>
      <c r="F25" s="13">
        <f t="shared" ref="F25:F33" si="5">(D25/C25)-1</f>
        <v>-0.94875100725221595</v>
      </c>
      <c r="H25" s="10" t="s">
        <v>34</v>
      </c>
      <c r="I25" s="20">
        <v>136631</v>
      </c>
      <c r="J25" s="12">
        <v>38566</v>
      </c>
      <c r="K25" s="20">
        <f t="shared" ref="K25:K33" si="6">J25-I25</f>
        <v>-98065</v>
      </c>
      <c r="L25" s="13">
        <f t="shared" ref="L25:L33" si="7">(J25/I25)-1</f>
        <v>-0.71773609210208522</v>
      </c>
    </row>
    <row r="26" spans="2:12" x14ac:dyDescent="0.25">
      <c r="B26" s="58" t="s">
        <v>35</v>
      </c>
      <c r="C26" s="24">
        <v>22059</v>
      </c>
      <c r="D26" s="15">
        <v>410</v>
      </c>
      <c r="E26" s="24">
        <f t="shared" si="4"/>
        <v>-21649</v>
      </c>
      <c r="F26" s="16">
        <f t="shared" si="5"/>
        <v>-0.98141348202547718</v>
      </c>
      <c r="H26" s="58" t="s">
        <v>35</v>
      </c>
      <c r="I26" s="24">
        <v>217895</v>
      </c>
      <c r="J26" s="15">
        <v>108974</v>
      </c>
      <c r="K26" s="24">
        <f t="shared" si="6"/>
        <v>-108921</v>
      </c>
      <c r="L26" s="16">
        <f t="shared" si="7"/>
        <v>-0.49987838178939392</v>
      </c>
    </row>
    <row r="27" spans="2:12" x14ac:dyDescent="0.25">
      <c r="B27" s="10" t="s">
        <v>36</v>
      </c>
      <c r="C27" s="20">
        <v>25153</v>
      </c>
      <c r="D27" s="12">
        <v>1038</v>
      </c>
      <c r="E27" s="20">
        <f t="shared" si="4"/>
        <v>-24115</v>
      </c>
      <c r="F27" s="13">
        <f t="shared" si="5"/>
        <v>-0.95873255675267366</v>
      </c>
      <c r="H27" s="10" t="s">
        <v>36</v>
      </c>
      <c r="I27" s="20">
        <v>301096</v>
      </c>
      <c r="J27" s="12">
        <v>106142</v>
      </c>
      <c r="K27" s="20">
        <f t="shared" si="6"/>
        <v>-194954</v>
      </c>
      <c r="L27" s="13">
        <f t="shared" si="7"/>
        <v>-0.64748120200866177</v>
      </c>
    </row>
    <row r="28" spans="2:12" x14ac:dyDescent="0.25">
      <c r="B28" s="58" t="s">
        <v>37</v>
      </c>
      <c r="C28" s="24">
        <v>8252</v>
      </c>
      <c r="D28" s="15">
        <v>412</v>
      </c>
      <c r="E28" s="24">
        <f t="shared" si="4"/>
        <v>-7840</v>
      </c>
      <c r="F28" s="16">
        <f t="shared" si="5"/>
        <v>-0.95007270964614643</v>
      </c>
      <c r="H28" s="58" t="s">
        <v>37</v>
      </c>
      <c r="I28" s="24">
        <v>98137</v>
      </c>
      <c r="J28" s="15">
        <v>26313</v>
      </c>
      <c r="K28" s="24">
        <f t="shared" si="6"/>
        <v>-71824</v>
      </c>
      <c r="L28" s="16">
        <f t="shared" si="7"/>
        <v>-0.73187482804650639</v>
      </c>
    </row>
    <row r="29" spans="2:12" x14ac:dyDescent="0.25">
      <c r="B29" s="10" t="s">
        <v>38</v>
      </c>
      <c r="C29" s="20">
        <v>13360</v>
      </c>
      <c r="D29" s="12">
        <v>1812</v>
      </c>
      <c r="E29" s="20">
        <f t="shared" si="4"/>
        <v>-11548</v>
      </c>
      <c r="F29" s="13">
        <f t="shared" si="5"/>
        <v>-0.86437125748502996</v>
      </c>
      <c r="H29" s="10" t="s">
        <v>38</v>
      </c>
      <c r="I29" s="20">
        <v>120395</v>
      </c>
      <c r="J29" s="12">
        <v>47972</v>
      </c>
      <c r="K29" s="20">
        <f t="shared" si="6"/>
        <v>-72423</v>
      </c>
      <c r="L29" s="13">
        <f t="shared" si="7"/>
        <v>-0.60154491465592419</v>
      </c>
    </row>
    <row r="30" spans="2:12" x14ac:dyDescent="0.25">
      <c r="B30" s="58" t="s">
        <v>39</v>
      </c>
      <c r="C30" s="24">
        <v>40699</v>
      </c>
      <c r="D30" s="15">
        <v>320</v>
      </c>
      <c r="E30" s="24">
        <f t="shared" si="4"/>
        <v>-40379</v>
      </c>
      <c r="F30" s="16">
        <f t="shared" si="5"/>
        <v>-0.99213739895329123</v>
      </c>
      <c r="H30" s="58" t="s">
        <v>39</v>
      </c>
      <c r="I30" s="24">
        <v>487161</v>
      </c>
      <c r="J30" s="15">
        <v>59088</v>
      </c>
      <c r="K30" s="24">
        <f t="shared" si="6"/>
        <v>-428073</v>
      </c>
      <c r="L30" s="16">
        <f t="shared" si="7"/>
        <v>-0.87870950260796743</v>
      </c>
    </row>
    <row r="31" spans="2:12" x14ac:dyDescent="0.25">
      <c r="B31" s="10" t="s">
        <v>40</v>
      </c>
      <c r="C31" s="20">
        <v>22003</v>
      </c>
      <c r="D31" s="12">
        <v>52</v>
      </c>
      <c r="E31" s="20">
        <f t="shared" si="4"/>
        <v>-21951</v>
      </c>
      <c r="F31" s="13">
        <f t="shared" si="5"/>
        <v>-0.99763668590646726</v>
      </c>
      <c r="H31" s="10" t="s">
        <v>40</v>
      </c>
      <c r="I31" s="20">
        <v>175678</v>
      </c>
      <c r="J31" s="12">
        <v>37537</v>
      </c>
      <c r="K31" s="20">
        <f t="shared" si="6"/>
        <v>-138141</v>
      </c>
      <c r="L31" s="13">
        <f t="shared" si="7"/>
        <v>-0.78633067316340122</v>
      </c>
    </row>
    <row r="32" spans="2:12" x14ac:dyDescent="0.25">
      <c r="B32" s="58" t="s">
        <v>138</v>
      </c>
      <c r="C32" s="57">
        <v>2327</v>
      </c>
      <c r="D32" s="64">
        <v>5</v>
      </c>
      <c r="E32" s="24">
        <f t="shared" si="4"/>
        <v>-2322</v>
      </c>
      <c r="F32" s="16">
        <f t="shared" si="5"/>
        <v>-0.99785131070047273</v>
      </c>
      <c r="H32" s="58" t="s">
        <v>138</v>
      </c>
      <c r="I32" s="30">
        <v>26329</v>
      </c>
      <c r="J32" s="23">
        <v>5954</v>
      </c>
      <c r="K32" s="24">
        <f t="shared" si="6"/>
        <v>-20375</v>
      </c>
      <c r="L32" s="16">
        <f t="shared" si="7"/>
        <v>-0.7738615215161988</v>
      </c>
    </row>
    <row r="33" spans="2:12" ht="15.75" thickBot="1" x14ac:dyDescent="0.3">
      <c r="B33" s="31" t="s">
        <v>42</v>
      </c>
      <c r="C33" s="59">
        <v>16830</v>
      </c>
      <c r="D33" s="65">
        <v>1238</v>
      </c>
      <c r="E33" s="28">
        <f t="shared" si="4"/>
        <v>-15592</v>
      </c>
      <c r="F33" s="29">
        <f t="shared" si="5"/>
        <v>-0.92644087938205588</v>
      </c>
      <c r="H33" s="31" t="s">
        <v>42</v>
      </c>
      <c r="I33" s="26">
        <v>166356</v>
      </c>
      <c r="J33" s="27">
        <v>36573</v>
      </c>
      <c r="K33" s="28">
        <f t="shared" si="6"/>
        <v>-129783</v>
      </c>
      <c r="L33" s="29">
        <f t="shared" si="7"/>
        <v>-0.78015220370771121</v>
      </c>
    </row>
    <row r="34" spans="2:12" x14ac:dyDescent="0.25">
      <c r="C34" s="24"/>
      <c r="D34" s="24"/>
      <c r="I34" s="24"/>
      <c r="J34" s="24"/>
    </row>
    <row r="35" spans="2:12" x14ac:dyDescent="0.25">
      <c r="B35" s="2" t="s">
        <v>43</v>
      </c>
      <c r="C35" s="32">
        <v>56855</v>
      </c>
      <c r="D35" s="33">
        <v>3878</v>
      </c>
      <c r="E35" s="33">
        <f>D35-C35</f>
        <v>-52977</v>
      </c>
      <c r="F35" s="34">
        <f>(D35/C35)-1</f>
        <v>-0.93179139917333564</v>
      </c>
      <c r="H35" s="2" t="s">
        <v>43</v>
      </c>
      <c r="I35" s="32">
        <v>522477</v>
      </c>
      <c r="J35" s="33">
        <v>124759</v>
      </c>
      <c r="K35" s="33">
        <f>J35-I35</f>
        <v>-397718</v>
      </c>
      <c r="L35" s="34">
        <f>(J35/I35)-1</f>
        <v>-0.76121628320481094</v>
      </c>
    </row>
    <row r="37" spans="2:12" ht="39" customHeight="1" x14ac:dyDescent="0.25">
      <c r="B37" s="88" t="s">
        <v>107</v>
      </c>
      <c r="C37" s="88"/>
      <c r="D37" s="88"/>
      <c r="E37" s="88"/>
      <c r="F37" s="88"/>
      <c r="G37" s="89"/>
      <c r="H37" s="89"/>
      <c r="I37" s="89"/>
      <c r="J37" s="89"/>
      <c r="K37" s="89"/>
      <c r="L37" s="89"/>
    </row>
    <row r="38" spans="2:12" x14ac:dyDescent="0.25">
      <c r="B38" s="44" t="s">
        <v>48</v>
      </c>
    </row>
  </sheetData>
  <mergeCells count="18">
    <mergeCell ref="I3:I4"/>
    <mergeCell ref="H18:L18"/>
    <mergeCell ref="B37:L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  <mergeCell ref="C3:C4"/>
    <mergeCell ref="D3:D4"/>
    <mergeCell ref="E3:F3"/>
    <mergeCell ref="H3:H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{68F0CC0D-D964-44C0-A78A-625BA21BA703}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{CC9B1CCE-8C0F-4C47-BF41-7ED7C62BC93B}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{51A6B23F-17A6-4436-8A34-0618E22B78FB}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{75F7673D-158E-47A4-BABB-937B65660B30}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{6E74AA81-F3F9-4782-8DDE-6FC3770ED0F1}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{58722B0C-F6B5-4299-8F35-0A649D1C0D3C}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{10A1E0F7-8318-4258-8642-912B3CCF158E}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{ED11D4C9-FFAB-47E9-810D-2EA43FB82B29}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{344B24AD-9672-4856-B345-0EA045B8CC2E}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{83A23A75-C9C5-49A8-BBE3-896AC97C81D7}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{E56E7696-D04B-40FD-A0A3-8F313CC7CFE1}</x14:id>
        </ext>
      </extLst>
    </cfRule>
  </conditionalFormatting>
  <conditionalFormatting sqref="F2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{53CB2537-99A8-4B8C-8BA1-8BF161400F46}</x14:id>
        </ext>
      </extLst>
    </cfRule>
  </conditionalFormatting>
  <conditionalFormatting sqref="F23:F35 F7:F16 F5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{25E93AD0-D38F-4ADA-9B56-6F3D3A5F6A1E}</x14:id>
        </ext>
      </extLst>
    </cfRule>
  </conditionalFormatting>
  <conditionalFormatting sqref="F23:F35 F5: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{1FB96027-35C7-49FA-951F-6C9592094E8B}</x14:id>
        </ext>
      </extLst>
    </cfRule>
  </conditionalFormatting>
  <conditionalFormatting sqref="F23:F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{7BC7734A-8A36-428A-9F2C-B8F405FDB99E}</x14:id>
        </ext>
      </extLst>
    </cfRule>
  </conditionalFormatting>
  <conditionalFormatting sqref="L1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{1E2AE6DB-1981-4FE8-AA33-C20FAB18231C}</x14:id>
        </ext>
      </extLst>
    </cfRule>
  </conditionalFormatting>
  <conditionalFormatting sqref="L1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{75263619-23AB-4A85-AE77-00B575945271}</x14:id>
        </ext>
      </extLst>
    </cfRule>
  </conditionalFormatting>
  <conditionalFormatting sqref="L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{D44631B9-78D4-4FC7-8027-CAC864D4BCD5}</x14:id>
        </ext>
      </extLst>
    </cfRule>
  </conditionalFormatting>
  <conditionalFormatting sqref="L13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{F9DC3939-B437-41D5-8943-8745581594BA}</x14:id>
        </ext>
      </extLst>
    </cfRule>
  </conditionalFormatting>
  <conditionalFormatting sqref="L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{2E93D7B3-3BA3-4137-9E7F-1149E744A34D}</x14:id>
        </ext>
      </extLst>
    </cfRule>
  </conditionalFormatting>
  <conditionalFormatting sqref="L1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{AB563782-1149-4DA1-8B53-7F261D4BA5A9}</x14:id>
        </ext>
      </extLst>
    </cfRule>
  </conditionalFormatting>
  <conditionalFormatting sqref="L1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{74149DBD-DB63-4A7D-AEE4-ED7174CF140B}</x14:id>
        </ext>
      </extLst>
    </cfRule>
  </conditionalFormatting>
  <conditionalFormatting sqref="L9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{CE90C8BB-0301-45BD-AACC-3734DCABB052}</x14:id>
        </ext>
      </extLst>
    </cfRule>
  </conditionalFormatting>
  <conditionalFormatting sqref="L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{AF7D4E73-7D0C-475E-AFE8-5B0F1E802574}</x14:id>
        </ext>
      </extLst>
    </cfRule>
  </conditionalFormatting>
  <conditionalFormatting sqref="L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{661F8199-ED6D-4DC8-946F-C4E166BCC6EA}</x14:id>
        </ext>
      </extLst>
    </cfRule>
  </conditionalFormatting>
  <conditionalFormatting sqref="L7:L1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{3DE2C7E8-AFA4-410F-857F-F4A915759AFC}</x14:id>
        </ext>
      </extLst>
    </cfRule>
  </conditionalFormatting>
  <conditionalFormatting sqref="L2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{18FB37FE-F979-4479-815F-FB53083F045E}</x14:id>
        </ext>
      </extLst>
    </cfRule>
  </conditionalFormatting>
  <conditionalFormatting sqref="L23:L35 L7:L16 L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{C09991C6-B8A1-4018-A613-FDD709D8F955}</x14:id>
        </ext>
      </extLst>
    </cfRule>
  </conditionalFormatting>
  <conditionalFormatting sqref="L23:L35 L5:L1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{811C2F24-0038-45CE-8DBF-6A1254336377}</x14:id>
        </ext>
      </extLst>
    </cfRule>
  </conditionalFormatting>
  <conditionalFormatting sqref="L23:L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{A14FEACC-E387-439D-91CF-C3D67A2CB721}</x14:id>
        </ext>
      </extLst>
    </cfRule>
  </conditionalFormatting>
  <conditionalFormatting sqref="F5:F16 F23 F25:F33 F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{74B66FF2-06C6-4FA4-BA05-EAF7A62D9241}</x14:id>
        </ext>
      </extLst>
    </cfRule>
  </conditionalFormatting>
  <conditionalFormatting sqref="L7:L16 L23 L5 L25:L33 L3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{D918BABE-B9E3-41F4-8CE0-8058CDD86268}</x14:id>
        </ext>
      </extLst>
    </cfRule>
  </conditionalFormatting>
  <conditionalFormatting sqref="F23:F33 F5:F17 F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{583A900D-5425-4C06-B379-3D3079F0E239}</x14:id>
        </ext>
      </extLst>
    </cfRule>
  </conditionalFormatting>
  <conditionalFormatting sqref="L23:L35 L5:L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{6BAE66F3-F104-445B-B573-DB1348D34852}</x14:id>
        </ext>
      </extLst>
    </cfRule>
  </conditionalFormatting>
  <conditionalFormatting sqref="F23:F35 F5:F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{90732D37-FBB6-4673-8035-F4FABFF08CF0}</x14:id>
        </ext>
      </extLst>
    </cfRule>
  </conditionalFormatting>
  <conditionalFormatting sqref="F7:F16 F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{8E094C8E-CE80-4C37-82B1-0A47C3AECE08}</x14:id>
        </ext>
      </extLst>
    </cfRule>
  </conditionalFormatting>
  <conditionalFormatting sqref="L7:L16 L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{C211B2B6-7077-497A-A5AA-33CC031A0EB3}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21:D22 I21:J22 C3:D4 I3:J4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F0CC0D-D964-44C0-A78A-625BA21BA7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CC9B1CCE-8C0F-4C47-BF41-7ED7C62BC9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51A6B23F-17A6-4436-8A34-0618E22B78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5F7673D-158E-47A4-BABB-937B65660B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6E74AA81-F3F9-4782-8DDE-6FC3770ED0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8722B0C-F6B5-4299-8F35-0A649D1C0D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10A1E0F7-8318-4258-8642-912B3CCF15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ED11D4C9-FFAB-47E9-810D-2EA43FB82B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344B24AD-9672-4856-B345-0EA045B8CC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3A23A75-C9C5-49A8-BBE3-896AC97C81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E56E7696-D04B-40FD-A0A3-8F313CC7CF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53CB2537-99A8-4B8C-8BA1-8BF161400F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25E93AD0-D38F-4ADA-9B56-6F3D3A5F6A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1FB96027-35C7-49FA-951F-6C9592094E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7BC7734A-8A36-428A-9F2C-B8F405FDB9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1E2AE6DB-1981-4FE8-AA33-C20FAB1823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75263619-23AB-4A85-AE77-00B5759452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44631B9-78D4-4FC7-8027-CAC864D4BC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F9DC3939-B437-41D5-8943-8745581594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2E93D7B3-3BA3-4137-9E7F-1149E744A3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AB563782-1149-4DA1-8B53-7F261D4BA5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74149DBD-DB63-4A7D-AEE4-ED7174CF14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CE90C8BB-0301-45BD-AACC-3734DCABB0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AF7D4E73-7D0C-475E-AFE8-5B0F1E8025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661F8199-ED6D-4DC8-946F-C4E166BCC6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3DE2C7E8-AFA4-410F-857F-F4A915759A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18FB37FE-F979-4479-815F-FB53083F04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C09991C6-B8A1-4018-A613-FDD709D8F95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811C2F24-0038-45CE-8DBF-6A12543363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A14FEACC-E387-439D-91CF-C3D67A2CB7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74B66FF2-06C6-4FA4-BA05-EAF7A62D92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D918BABE-B9E3-41F4-8CE0-8058CDD862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583A900D-5425-4C06-B379-3D3079F0E2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F23:F33 F5:F17 F35</xm:sqref>
        </x14:conditionalFormatting>
        <x14:conditionalFormatting xmlns:xm="http://schemas.microsoft.com/office/excel/2006/main">
          <x14:cfRule type="dataBar" id="{6BAE66F3-F104-445B-B573-DB1348D3485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L23:L35 L5:L17</xm:sqref>
        </x14:conditionalFormatting>
        <x14:conditionalFormatting xmlns:xm="http://schemas.microsoft.com/office/excel/2006/main">
          <x14:cfRule type="dataBar" id="{90732D37-FBB6-4673-8035-F4FABFF08C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F23:F35 F5:F17</xm:sqref>
        </x14:conditionalFormatting>
        <x14:conditionalFormatting xmlns:xm="http://schemas.microsoft.com/office/excel/2006/main">
          <x14:cfRule type="dataBar" id="{8E094C8E-CE80-4C37-82B1-0A47C3AECE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C211B2B6-7077-497A-A5AA-33CC031A0E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4"/>
  <sheetViews>
    <sheetView workbookViewId="0">
      <selection activeCell="N21" sqref="N21"/>
    </sheetView>
  </sheetViews>
  <sheetFormatPr defaultRowHeight="15" x14ac:dyDescent="0.25"/>
  <cols>
    <col min="2" max="2" width="30.7109375" customWidth="1"/>
    <col min="8" max="8" width="20.5703125" customWidth="1"/>
    <col min="9" max="9" width="10.5703125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51</v>
      </c>
      <c r="H2" s="2" t="s">
        <v>56</v>
      </c>
    </row>
    <row r="3" spans="2:12" ht="15.75" thickTop="1" x14ac:dyDescent="0.25">
      <c r="B3" s="76"/>
      <c r="C3" s="78" t="s">
        <v>2</v>
      </c>
      <c r="D3" s="79" t="s">
        <v>3</v>
      </c>
      <c r="E3" s="81" t="s">
        <v>1</v>
      </c>
      <c r="F3" s="82"/>
      <c r="H3" s="76"/>
      <c r="I3" s="78" t="s">
        <v>2</v>
      </c>
      <c r="J3" s="79" t="s">
        <v>3</v>
      </c>
      <c r="K3" s="81" t="s">
        <v>1</v>
      </c>
      <c r="L3" s="82"/>
    </row>
    <row r="4" spans="2:12" ht="15.75" thickBot="1" x14ac:dyDescent="0.3">
      <c r="B4" s="77"/>
      <c r="C4" s="77"/>
      <c r="D4" s="80"/>
      <c r="E4" s="3" t="s">
        <v>4</v>
      </c>
      <c r="F4" s="3" t="s">
        <v>5</v>
      </c>
      <c r="H4" s="77"/>
      <c r="I4" s="77"/>
      <c r="J4" s="80"/>
      <c r="K4" s="3" t="s">
        <v>4</v>
      </c>
      <c r="L4" s="3" t="s">
        <v>5</v>
      </c>
    </row>
    <row r="5" spans="2:12" x14ac:dyDescent="0.25">
      <c r="B5" s="4" t="s">
        <v>6</v>
      </c>
      <c r="C5" s="5">
        <v>149004</v>
      </c>
      <c r="D5" s="6">
        <v>133001</v>
      </c>
      <c r="E5" s="7">
        <f>D5-C5</f>
        <v>-16003</v>
      </c>
      <c r="F5" s="8">
        <f>(D5/C5)-1</f>
        <v>-0.10739980134761484</v>
      </c>
      <c r="H5" s="4" t="s">
        <v>6</v>
      </c>
      <c r="I5" s="5">
        <v>288059</v>
      </c>
      <c r="J5" s="6">
        <v>253919</v>
      </c>
      <c r="K5" s="7">
        <f>J5-I5</f>
        <v>-34140</v>
      </c>
      <c r="L5" s="8">
        <f>(J5/I5)-1</f>
        <v>-0.11851738706306691</v>
      </c>
    </row>
    <row r="6" spans="2:12" x14ac:dyDescent="0.25">
      <c r="B6" s="45" t="s">
        <v>54</v>
      </c>
      <c r="D6" s="9"/>
      <c r="H6" s="45" t="s">
        <v>66</v>
      </c>
      <c r="J6" s="9"/>
    </row>
    <row r="7" spans="2:12" x14ac:dyDescent="0.25">
      <c r="B7" s="10" t="s">
        <v>7</v>
      </c>
      <c r="C7" s="11">
        <v>42715</v>
      </c>
      <c r="D7" s="12">
        <v>40706</v>
      </c>
      <c r="E7" s="11">
        <f t="shared" ref="E7:E16" si="0">D7-C7</f>
        <v>-2009</v>
      </c>
      <c r="F7" s="13">
        <f t="shared" ref="F7:F16" si="1">(D7/C7)-1</f>
        <v>-4.703265831675052E-2</v>
      </c>
      <c r="H7" s="10" t="s">
        <v>7</v>
      </c>
      <c r="I7" s="11">
        <v>77434</v>
      </c>
      <c r="J7" s="12">
        <v>71172</v>
      </c>
      <c r="K7" s="11">
        <f t="shared" ref="K7:K16" si="2">J7-I7</f>
        <v>-6262</v>
      </c>
      <c r="L7" s="13">
        <f t="shared" ref="L7:L16" si="3">(J7/I7)-1</f>
        <v>-8.0868868972286068E-2</v>
      </c>
    </row>
    <row r="8" spans="2:12" x14ac:dyDescent="0.25">
      <c r="B8" t="s">
        <v>8</v>
      </c>
      <c r="C8" s="14">
        <v>24727</v>
      </c>
      <c r="D8" s="15">
        <v>17472</v>
      </c>
      <c r="E8" s="14">
        <f t="shared" si="0"/>
        <v>-7255</v>
      </c>
      <c r="F8" s="16">
        <f t="shared" si="1"/>
        <v>-0.29340397136733121</v>
      </c>
      <c r="H8" t="s">
        <v>8</v>
      </c>
      <c r="I8" s="14">
        <v>54251</v>
      </c>
      <c r="J8" s="15">
        <v>35359</v>
      </c>
      <c r="K8" s="14">
        <f t="shared" si="2"/>
        <v>-18892</v>
      </c>
      <c r="L8" s="16">
        <f t="shared" si="3"/>
        <v>-0.34823321229101767</v>
      </c>
    </row>
    <row r="9" spans="2:12" x14ac:dyDescent="0.25">
      <c r="B9" s="10" t="s">
        <v>11</v>
      </c>
      <c r="C9" s="11">
        <v>6787</v>
      </c>
      <c r="D9" s="12">
        <v>9517</v>
      </c>
      <c r="E9" s="11">
        <f t="shared" si="0"/>
        <v>2730</v>
      </c>
      <c r="F9" s="13">
        <f t="shared" si="1"/>
        <v>0.40223957565934865</v>
      </c>
      <c r="H9" s="10" t="s">
        <v>45</v>
      </c>
      <c r="I9" s="11">
        <v>23849</v>
      </c>
      <c r="J9" s="12">
        <v>20862</v>
      </c>
      <c r="K9" s="11">
        <f t="shared" si="2"/>
        <v>-2987</v>
      </c>
      <c r="L9" s="13">
        <f t="shared" si="3"/>
        <v>-0.12524634156568415</v>
      </c>
    </row>
    <row r="10" spans="2:12" x14ac:dyDescent="0.25">
      <c r="B10" t="s">
        <v>10</v>
      </c>
      <c r="C10" s="14">
        <v>6893</v>
      </c>
      <c r="D10" s="15">
        <v>8369</v>
      </c>
      <c r="E10" s="14">
        <f t="shared" si="0"/>
        <v>1476</v>
      </c>
      <c r="F10" s="16">
        <f t="shared" si="1"/>
        <v>0.21413027709270271</v>
      </c>
      <c r="H10" t="s">
        <v>11</v>
      </c>
      <c r="I10" s="14">
        <v>12201</v>
      </c>
      <c r="J10" s="15">
        <v>15079</v>
      </c>
      <c r="K10" s="14">
        <f t="shared" si="2"/>
        <v>2878</v>
      </c>
      <c r="L10" s="16">
        <f t="shared" si="3"/>
        <v>0.23588230472912053</v>
      </c>
    </row>
    <row r="11" spans="2:12" x14ac:dyDescent="0.25">
      <c r="B11" s="10" t="s">
        <v>45</v>
      </c>
      <c r="C11" s="11">
        <v>13664</v>
      </c>
      <c r="D11" s="12">
        <v>8058</v>
      </c>
      <c r="E11" s="11">
        <f t="shared" si="0"/>
        <v>-5606</v>
      </c>
      <c r="F11" s="13">
        <f t="shared" si="1"/>
        <v>-0.41027517564402816</v>
      </c>
      <c r="H11" s="10" t="s">
        <v>10</v>
      </c>
      <c r="I11" s="11">
        <v>13534</v>
      </c>
      <c r="J11" s="12">
        <v>14962</v>
      </c>
      <c r="K11" s="11">
        <f t="shared" si="2"/>
        <v>1428</v>
      </c>
      <c r="L11" s="13">
        <f t="shared" si="3"/>
        <v>0.10551204374168766</v>
      </c>
    </row>
    <row r="12" spans="2:12" x14ac:dyDescent="0.25">
      <c r="B12" t="s">
        <v>24</v>
      </c>
      <c r="C12" s="14">
        <v>1451</v>
      </c>
      <c r="D12" s="15">
        <v>4285</v>
      </c>
      <c r="E12" s="14">
        <f t="shared" si="0"/>
        <v>2834</v>
      </c>
      <c r="F12" s="16">
        <f t="shared" si="1"/>
        <v>1.9531357684355615</v>
      </c>
      <c r="H12" t="s">
        <v>9</v>
      </c>
      <c r="I12" s="14">
        <v>11008</v>
      </c>
      <c r="J12" s="15">
        <v>11425</v>
      </c>
      <c r="K12" s="14">
        <f t="shared" si="2"/>
        <v>417</v>
      </c>
      <c r="L12" s="16">
        <f t="shared" si="3"/>
        <v>3.7881540697674465E-2</v>
      </c>
    </row>
    <row r="13" spans="2:12" x14ac:dyDescent="0.25">
      <c r="B13" s="10" t="s">
        <v>15</v>
      </c>
      <c r="C13" s="11">
        <v>3502</v>
      </c>
      <c r="D13" s="12">
        <v>3280</v>
      </c>
      <c r="E13" s="11">
        <f t="shared" si="0"/>
        <v>-222</v>
      </c>
      <c r="F13" s="13">
        <f t="shared" si="1"/>
        <v>-6.3392347230154189E-2</v>
      </c>
      <c r="H13" s="10" t="s">
        <v>53</v>
      </c>
      <c r="I13" s="11">
        <v>3071</v>
      </c>
      <c r="J13" s="12">
        <v>5647</v>
      </c>
      <c r="K13" s="11">
        <f t="shared" si="2"/>
        <v>2576</v>
      </c>
      <c r="L13" s="13">
        <f t="shared" si="3"/>
        <v>0.83881471833279053</v>
      </c>
    </row>
    <row r="14" spans="2:12" x14ac:dyDescent="0.25">
      <c r="B14" t="s">
        <v>9</v>
      </c>
      <c r="C14" s="14">
        <v>5758</v>
      </c>
      <c r="D14" s="15">
        <v>3053</v>
      </c>
      <c r="E14" s="14">
        <f t="shared" si="0"/>
        <v>-2705</v>
      </c>
      <c r="F14" s="16">
        <f t="shared" si="1"/>
        <v>-0.46978117401875652</v>
      </c>
      <c r="H14" t="s">
        <v>15</v>
      </c>
      <c r="I14" s="14">
        <v>5997</v>
      </c>
      <c r="J14" s="15">
        <v>5645</v>
      </c>
      <c r="K14" s="14">
        <f t="shared" si="2"/>
        <v>-352</v>
      </c>
      <c r="L14" s="16">
        <f t="shared" si="3"/>
        <v>-5.8696014674003649E-2</v>
      </c>
    </row>
    <row r="15" spans="2:12" x14ac:dyDescent="0.25">
      <c r="B15" s="10" t="s">
        <v>20</v>
      </c>
      <c r="C15" s="11">
        <v>2529</v>
      </c>
      <c r="D15" s="12">
        <v>2619</v>
      </c>
      <c r="E15" s="11">
        <f t="shared" si="0"/>
        <v>90</v>
      </c>
      <c r="F15" s="13">
        <f t="shared" si="1"/>
        <v>3.5587188612099752E-2</v>
      </c>
      <c r="H15" s="10" t="s">
        <v>14</v>
      </c>
      <c r="I15" s="11">
        <v>5923</v>
      </c>
      <c r="J15" s="12">
        <v>5044</v>
      </c>
      <c r="K15" s="11">
        <f t="shared" si="2"/>
        <v>-879</v>
      </c>
      <c r="L15" s="13">
        <f t="shared" si="3"/>
        <v>-0.1484045247340875</v>
      </c>
    </row>
    <row r="16" spans="2:12" x14ac:dyDescent="0.25">
      <c r="B16" s="35" t="s">
        <v>17</v>
      </c>
      <c r="C16" s="36">
        <v>4181</v>
      </c>
      <c r="D16" s="37">
        <v>2580</v>
      </c>
      <c r="E16" s="36">
        <f t="shared" si="0"/>
        <v>-1601</v>
      </c>
      <c r="F16" s="38">
        <f t="shared" si="1"/>
        <v>-0.38292274575460417</v>
      </c>
      <c r="H16" s="35" t="s">
        <v>17</v>
      </c>
      <c r="I16" s="36">
        <v>7687</v>
      </c>
      <c r="J16" s="37">
        <v>4669</v>
      </c>
      <c r="K16" s="36">
        <f t="shared" si="2"/>
        <v>-3018</v>
      </c>
      <c r="L16" s="38">
        <f t="shared" si="3"/>
        <v>-0.39261090152205025</v>
      </c>
    </row>
    <row r="17" spans="2:12" x14ac:dyDescent="0.25">
      <c r="B17" s="90" t="s">
        <v>52</v>
      </c>
      <c r="C17" s="90"/>
      <c r="D17" s="91"/>
      <c r="E17" s="86"/>
      <c r="F17" s="87"/>
      <c r="H17" s="90" t="s">
        <v>57</v>
      </c>
      <c r="I17" s="90"/>
      <c r="J17" s="91"/>
      <c r="K17" s="86"/>
      <c r="L17" s="87"/>
    </row>
    <row r="18" spans="2:12" x14ac:dyDescent="0.25">
      <c r="B18" s="17" t="s">
        <v>19</v>
      </c>
      <c r="C18" s="18">
        <v>3150</v>
      </c>
      <c r="D18" s="19">
        <v>2541</v>
      </c>
      <c r="E18" s="20">
        <f t="shared" ref="E18:E34" si="4">D18-C18</f>
        <v>-609</v>
      </c>
      <c r="F18" s="13">
        <f t="shared" ref="F18:F34" si="5">(D18/C18)-1</f>
        <v>-0.19333333333333336</v>
      </c>
      <c r="H18" s="17" t="s">
        <v>49</v>
      </c>
      <c r="I18" s="18">
        <v>4184</v>
      </c>
      <c r="J18" s="19">
        <v>4536</v>
      </c>
      <c r="K18" s="20">
        <f t="shared" ref="K18:K34" si="6">J18-I18</f>
        <v>352</v>
      </c>
      <c r="L18" s="13">
        <f t="shared" ref="L18:L34" si="7">(J18/I18)-1</f>
        <v>8.413001912045881E-2</v>
      </c>
    </row>
    <row r="19" spans="2:12" x14ac:dyDescent="0.25">
      <c r="B19" s="21" t="s">
        <v>14</v>
      </c>
      <c r="C19" s="22">
        <v>3272</v>
      </c>
      <c r="D19" s="23">
        <v>2418</v>
      </c>
      <c r="E19" s="24">
        <f t="shared" si="4"/>
        <v>-854</v>
      </c>
      <c r="F19" s="16">
        <f t="shared" si="5"/>
        <v>-0.26100244498777503</v>
      </c>
      <c r="H19" s="21" t="s">
        <v>20</v>
      </c>
      <c r="I19" s="22">
        <v>4942</v>
      </c>
      <c r="J19" s="23">
        <v>4447</v>
      </c>
      <c r="K19" s="24">
        <f t="shared" si="6"/>
        <v>-495</v>
      </c>
      <c r="L19" s="16">
        <f t="shared" si="7"/>
        <v>-0.10016187778227437</v>
      </c>
    </row>
    <row r="20" spans="2:12" x14ac:dyDescent="0.25">
      <c r="B20" s="17" t="s">
        <v>18</v>
      </c>
      <c r="C20" s="18">
        <v>2929</v>
      </c>
      <c r="D20" s="19">
        <v>2308</v>
      </c>
      <c r="E20" s="20">
        <f t="shared" si="4"/>
        <v>-621</v>
      </c>
      <c r="F20" s="13">
        <f t="shared" si="5"/>
        <v>-0.21201775349948793</v>
      </c>
      <c r="H20" s="17" t="s">
        <v>13</v>
      </c>
      <c r="I20" s="18">
        <v>5517</v>
      </c>
      <c r="J20" s="19">
        <v>4405</v>
      </c>
      <c r="K20" s="20">
        <f t="shared" si="6"/>
        <v>-1112</v>
      </c>
      <c r="L20" s="13">
        <f t="shared" si="7"/>
        <v>-0.20155881819829613</v>
      </c>
    </row>
    <row r="21" spans="2:12" x14ac:dyDescent="0.25">
      <c r="B21" s="21" t="s">
        <v>21</v>
      </c>
      <c r="C21" s="22">
        <v>1968</v>
      </c>
      <c r="D21" s="23">
        <v>2126</v>
      </c>
      <c r="E21" s="24">
        <f t="shared" si="4"/>
        <v>158</v>
      </c>
      <c r="F21" s="16">
        <f t="shared" si="5"/>
        <v>8.028455284552849E-2</v>
      </c>
      <c r="H21" s="21" t="s">
        <v>19</v>
      </c>
      <c r="I21" s="22">
        <v>6029</v>
      </c>
      <c r="J21" s="23">
        <v>4405</v>
      </c>
      <c r="K21" s="24">
        <f t="shared" si="6"/>
        <v>-1624</v>
      </c>
      <c r="L21" s="16">
        <f t="shared" si="7"/>
        <v>-0.26936473710399733</v>
      </c>
    </row>
    <row r="22" spans="2:12" x14ac:dyDescent="0.25">
      <c r="B22" s="17" t="s">
        <v>16</v>
      </c>
      <c r="C22" s="18">
        <v>1555</v>
      </c>
      <c r="D22" s="19">
        <v>1841</v>
      </c>
      <c r="E22" s="20">
        <f t="shared" si="4"/>
        <v>286</v>
      </c>
      <c r="F22" s="13">
        <f t="shared" si="5"/>
        <v>0.18392282958199346</v>
      </c>
      <c r="H22" s="17" t="s">
        <v>18</v>
      </c>
      <c r="I22" s="18">
        <v>5687</v>
      </c>
      <c r="J22" s="19">
        <v>4228</v>
      </c>
      <c r="K22" s="20">
        <f t="shared" si="6"/>
        <v>-1459</v>
      </c>
      <c r="L22" s="13">
        <f t="shared" si="7"/>
        <v>-0.25655002637594515</v>
      </c>
    </row>
    <row r="23" spans="2:12" x14ac:dyDescent="0.25">
      <c r="B23" s="21" t="s">
        <v>13</v>
      </c>
      <c r="C23" s="22">
        <v>1921</v>
      </c>
      <c r="D23" s="23">
        <v>1744</v>
      </c>
      <c r="E23" s="24">
        <f t="shared" si="4"/>
        <v>-177</v>
      </c>
      <c r="F23" s="16">
        <f t="shared" si="5"/>
        <v>-9.213951067152526E-2</v>
      </c>
      <c r="H23" s="21" t="s">
        <v>16</v>
      </c>
      <c r="I23" s="22">
        <v>3207</v>
      </c>
      <c r="J23" s="23">
        <v>4128</v>
      </c>
      <c r="K23" s="24">
        <f t="shared" si="6"/>
        <v>921</v>
      </c>
      <c r="L23" s="16">
        <f t="shared" si="7"/>
        <v>0.28718428437792332</v>
      </c>
    </row>
    <row r="24" spans="2:12" x14ac:dyDescent="0.25">
      <c r="B24" s="17" t="s">
        <v>25</v>
      </c>
      <c r="C24" s="18">
        <v>1190</v>
      </c>
      <c r="D24" s="19">
        <v>1699</v>
      </c>
      <c r="E24" s="20">
        <f t="shared" si="4"/>
        <v>509</v>
      </c>
      <c r="F24" s="13">
        <f t="shared" si="5"/>
        <v>0.42773109243697482</v>
      </c>
      <c r="H24" s="17" t="s">
        <v>21</v>
      </c>
      <c r="I24" s="18">
        <v>4063</v>
      </c>
      <c r="J24" s="19">
        <v>3764</v>
      </c>
      <c r="K24" s="20">
        <f t="shared" si="6"/>
        <v>-299</v>
      </c>
      <c r="L24" s="13">
        <f t="shared" si="7"/>
        <v>-7.3590942653211866E-2</v>
      </c>
    </row>
    <row r="25" spans="2:12" x14ac:dyDescent="0.25">
      <c r="B25" s="21" t="s">
        <v>22</v>
      </c>
      <c r="C25" s="22">
        <v>1268</v>
      </c>
      <c r="D25" s="23">
        <v>1627</v>
      </c>
      <c r="E25" s="24">
        <f t="shared" si="4"/>
        <v>359</v>
      </c>
      <c r="F25" s="16">
        <f t="shared" si="5"/>
        <v>0.28312302839116721</v>
      </c>
      <c r="H25" s="21" t="s">
        <v>22</v>
      </c>
      <c r="I25" s="22">
        <v>2582</v>
      </c>
      <c r="J25" s="23">
        <v>3166</v>
      </c>
      <c r="K25" s="24">
        <f t="shared" si="6"/>
        <v>584</v>
      </c>
      <c r="L25" s="16">
        <f t="shared" si="7"/>
        <v>0.22618125484120832</v>
      </c>
    </row>
    <row r="26" spans="2:12" x14ac:dyDescent="0.25">
      <c r="B26" s="42" t="s">
        <v>49</v>
      </c>
      <c r="C26" s="18">
        <v>1917</v>
      </c>
      <c r="D26" s="19">
        <v>1614</v>
      </c>
      <c r="E26" s="11">
        <f t="shared" si="4"/>
        <v>-303</v>
      </c>
      <c r="F26" s="43">
        <f t="shared" si="5"/>
        <v>-0.1580594679186228</v>
      </c>
      <c r="H26" s="42" t="s">
        <v>23</v>
      </c>
      <c r="I26" s="18">
        <v>3757</v>
      </c>
      <c r="J26" s="19">
        <v>3009</v>
      </c>
      <c r="K26" s="11">
        <f t="shared" si="6"/>
        <v>-748</v>
      </c>
      <c r="L26" s="43">
        <f t="shared" si="7"/>
        <v>-0.19909502262443435</v>
      </c>
    </row>
    <row r="27" spans="2:12" x14ac:dyDescent="0.25">
      <c r="B27" s="21" t="s">
        <v>23</v>
      </c>
      <c r="C27" s="22">
        <v>1727</v>
      </c>
      <c r="D27" s="23">
        <v>1562</v>
      </c>
      <c r="E27" s="39">
        <f t="shared" si="4"/>
        <v>-165</v>
      </c>
      <c r="F27" s="40">
        <f t="shared" si="5"/>
        <v>-9.5541401273885329E-2</v>
      </c>
      <c r="H27" s="21" t="s">
        <v>25</v>
      </c>
      <c r="I27" s="22">
        <v>2237</v>
      </c>
      <c r="J27" s="23">
        <v>2899</v>
      </c>
      <c r="K27" s="39">
        <f t="shared" si="6"/>
        <v>662</v>
      </c>
      <c r="L27" s="40">
        <f t="shared" si="7"/>
        <v>0.29593205185516314</v>
      </c>
    </row>
    <row r="28" spans="2:12" x14ac:dyDescent="0.25">
      <c r="B28" s="17" t="s">
        <v>27</v>
      </c>
      <c r="C28" s="18">
        <v>920</v>
      </c>
      <c r="D28" s="19">
        <v>1361</v>
      </c>
      <c r="E28" s="20">
        <f t="shared" si="4"/>
        <v>441</v>
      </c>
      <c r="F28" s="13">
        <f t="shared" si="5"/>
        <v>0.47934782608695659</v>
      </c>
      <c r="H28" s="17" t="s">
        <v>27</v>
      </c>
      <c r="I28" s="18">
        <v>1406</v>
      </c>
      <c r="J28" s="19">
        <v>2025</v>
      </c>
      <c r="K28" s="20">
        <f t="shared" si="6"/>
        <v>619</v>
      </c>
      <c r="L28" s="13">
        <f t="shared" si="7"/>
        <v>0.4402560455192035</v>
      </c>
    </row>
    <row r="29" spans="2:12" x14ac:dyDescent="0.25">
      <c r="B29" s="21" t="s">
        <v>26</v>
      </c>
      <c r="C29" s="22">
        <v>894</v>
      </c>
      <c r="D29" s="23">
        <v>1076</v>
      </c>
      <c r="E29" s="24">
        <f t="shared" si="4"/>
        <v>182</v>
      </c>
      <c r="F29" s="16">
        <f t="shared" si="5"/>
        <v>0.20357941834451898</v>
      </c>
      <c r="H29" s="21" t="s">
        <v>26</v>
      </c>
      <c r="I29" s="22">
        <v>1760</v>
      </c>
      <c r="J29" s="23">
        <v>1902</v>
      </c>
      <c r="K29" s="24">
        <f t="shared" si="6"/>
        <v>142</v>
      </c>
      <c r="L29" s="16">
        <f t="shared" si="7"/>
        <v>8.0681818181818077E-2</v>
      </c>
    </row>
    <row r="30" spans="2:12" x14ac:dyDescent="0.25">
      <c r="B30" s="17" t="s">
        <v>28</v>
      </c>
      <c r="C30" s="18">
        <v>1065</v>
      </c>
      <c r="D30" s="19">
        <v>778</v>
      </c>
      <c r="E30" s="20">
        <f t="shared" si="4"/>
        <v>-287</v>
      </c>
      <c r="F30" s="13">
        <f t="shared" si="5"/>
        <v>-0.26948356807511742</v>
      </c>
      <c r="H30" s="17" t="s">
        <v>28</v>
      </c>
      <c r="I30" s="18">
        <v>2116</v>
      </c>
      <c r="J30" s="19">
        <v>1329</v>
      </c>
      <c r="K30" s="20">
        <f t="shared" si="6"/>
        <v>-787</v>
      </c>
      <c r="L30" s="13">
        <f t="shared" si="7"/>
        <v>-0.37192816635160686</v>
      </c>
    </row>
    <row r="31" spans="2:12" x14ac:dyDescent="0.25">
      <c r="B31" s="21" t="s">
        <v>29</v>
      </c>
      <c r="C31" s="22">
        <v>453</v>
      </c>
      <c r="D31" s="23">
        <v>558</v>
      </c>
      <c r="E31" s="24">
        <f t="shared" si="4"/>
        <v>105</v>
      </c>
      <c r="F31" s="16">
        <f t="shared" si="5"/>
        <v>0.23178807947019875</v>
      </c>
      <c r="H31" s="21" t="s">
        <v>29</v>
      </c>
      <c r="I31" s="22">
        <v>882</v>
      </c>
      <c r="J31" s="23">
        <v>897</v>
      </c>
      <c r="K31" s="24">
        <f t="shared" si="6"/>
        <v>15</v>
      </c>
      <c r="L31" s="16">
        <f t="shared" si="7"/>
        <v>1.7006802721088343E-2</v>
      </c>
    </row>
    <row r="32" spans="2:12" x14ac:dyDescent="0.25">
      <c r="B32" s="17" t="s">
        <v>30</v>
      </c>
      <c r="C32" s="18">
        <v>506</v>
      </c>
      <c r="D32" s="19">
        <v>415</v>
      </c>
      <c r="E32" s="20">
        <f t="shared" si="4"/>
        <v>-91</v>
      </c>
      <c r="F32" s="13">
        <f t="shared" si="5"/>
        <v>-0.17984189723320154</v>
      </c>
      <c r="H32" s="17" t="s">
        <v>30</v>
      </c>
      <c r="I32" s="18">
        <v>917</v>
      </c>
      <c r="J32" s="19">
        <v>641</v>
      </c>
      <c r="K32" s="20">
        <f t="shared" si="6"/>
        <v>-276</v>
      </c>
      <c r="L32" s="13">
        <f t="shared" si="7"/>
        <v>-0.30098146128680481</v>
      </c>
    </row>
    <row r="33" spans="2:12" x14ac:dyDescent="0.25">
      <c r="B33" s="21" t="s">
        <v>31</v>
      </c>
      <c r="C33" s="22">
        <v>100</v>
      </c>
      <c r="D33" s="23">
        <v>78</v>
      </c>
      <c r="E33" s="24">
        <f t="shared" si="4"/>
        <v>-22</v>
      </c>
      <c r="F33" s="16">
        <f t="shared" si="5"/>
        <v>-0.21999999999999997</v>
      </c>
      <c r="H33" s="21" t="s">
        <v>31</v>
      </c>
      <c r="I33" s="22">
        <v>181</v>
      </c>
      <c r="J33" s="23">
        <v>198</v>
      </c>
      <c r="K33" s="24">
        <f t="shared" si="6"/>
        <v>17</v>
      </c>
      <c r="L33" s="16">
        <f t="shared" si="7"/>
        <v>9.3922651933701751E-2</v>
      </c>
    </row>
    <row r="34" spans="2:12" ht="15.75" thickBot="1" x14ac:dyDescent="0.3">
      <c r="B34" s="25" t="s">
        <v>32</v>
      </c>
      <c r="C34" s="26">
        <v>11962</v>
      </c>
      <c r="D34" s="27">
        <v>9316</v>
      </c>
      <c r="E34" s="28">
        <f t="shared" si="4"/>
        <v>-2646</v>
      </c>
      <c r="F34" s="29">
        <f t="shared" si="5"/>
        <v>-0.22120046814913896</v>
      </c>
      <c r="H34" s="25" t="s">
        <v>32</v>
      </c>
      <c r="I34" s="26">
        <v>23637</v>
      </c>
      <c r="J34" s="27">
        <v>18076</v>
      </c>
      <c r="K34" s="28">
        <f t="shared" si="6"/>
        <v>-5561</v>
      </c>
      <c r="L34" s="29">
        <f t="shared" si="7"/>
        <v>-0.2352667428184626</v>
      </c>
    </row>
    <row r="35" spans="2:12" x14ac:dyDescent="0.25">
      <c r="B35" s="41" t="s">
        <v>55</v>
      </c>
      <c r="H35" s="41" t="s">
        <v>58</v>
      </c>
    </row>
    <row r="36" spans="2:12" ht="15.75" thickBot="1" x14ac:dyDescent="0.3">
      <c r="B36" s="2" t="s">
        <v>50</v>
      </c>
      <c r="H36" s="2" t="s">
        <v>59</v>
      </c>
    </row>
    <row r="37" spans="2:12" ht="15.75" thickTop="1" x14ac:dyDescent="0.25">
      <c r="B37" s="76"/>
      <c r="C37" s="78" t="s">
        <v>2</v>
      </c>
      <c r="D37" s="79" t="s">
        <v>3</v>
      </c>
      <c r="E37" s="81" t="s">
        <v>1</v>
      </c>
      <c r="F37" s="82"/>
      <c r="H37" s="76"/>
      <c r="I37" s="78" t="s">
        <v>2</v>
      </c>
      <c r="J37" s="79" t="s">
        <v>3</v>
      </c>
      <c r="K37" s="81" t="s">
        <v>1</v>
      </c>
      <c r="L37" s="82"/>
    </row>
    <row r="38" spans="2:12" ht="15.75" thickBot="1" x14ac:dyDescent="0.3">
      <c r="B38" s="77"/>
      <c r="C38" s="77"/>
      <c r="D38" s="80"/>
      <c r="E38" s="3" t="s">
        <v>4</v>
      </c>
      <c r="F38" s="3" t="s">
        <v>5</v>
      </c>
      <c r="H38" s="77"/>
      <c r="I38" s="77"/>
      <c r="J38" s="80"/>
      <c r="K38" s="3" t="s">
        <v>4</v>
      </c>
      <c r="L38" s="3" t="s">
        <v>5</v>
      </c>
    </row>
    <row r="39" spans="2:12" x14ac:dyDescent="0.25">
      <c r="B39" s="4" t="s">
        <v>6</v>
      </c>
      <c r="C39" s="5">
        <v>149004</v>
      </c>
      <c r="D39" s="6">
        <v>133001</v>
      </c>
      <c r="E39" s="7">
        <f>D39-C39</f>
        <v>-16003</v>
      </c>
      <c r="F39" s="8">
        <f>(D39/C39)-1</f>
        <v>-0.10739980134761484</v>
      </c>
      <c r="H39" s="4" t="s">
        <v>6</v>
      </c>
      <c r="I39" s="5">
        <v>288059</v>
      </c>
      <c r="J39" s="6">
        <v>253919</v>
      </c>
      <c r="K39" s="7">
        <f>J39-I39</f>
        <v>-34140</v>
      </c>
      <c r="L39" s="8">
        <f>(J39/I39)-1</f>
        <v>-0.11851738706306691</v>
      </c>
    </row>
    <row r="40" spans="2:12" x14ac:dyDescent="0.25">
      <c r="D40" s="9"/>
      <c r="J40" s="9"/>
    </row>
    <row r="41" spans="2:12" x14ac:dyDescent="0.25">
      <c r="B41" s="10" t="s">
        <v>34</v>
      </c>
      <c r="C41" s="20">
        <v>7518</v>
      </c>
      <c r="D41" s="12">
        <v>7072</v>
      </c>
      <c r="E41" s="20">
        <f t="shared" ref="E41:E49" si="8">D41-C41</f>
        <v>-446</v>
      </c>
      <c r="F41" s="13">
        <f t="shared" ref="F41:F49" si="9">(D41/C41)-1</f>
        <v>-5.9324288374567713E-2</v>
      </c>
      <c r="H41" s="10" t="s">
        <v>34</v>
      </c>
      <c r="I41" s="20">
        <v>15267</v>
      </c>
      <c r="J41" s="12">
        <v>12903</v>
      </c>
      <c r="K41" s="20">
        <f t="shared" ref="K41:K49" si="10">J41-I41</f>
        <v>-2364</v>
      </c>
      <c r="L41" s="13">
        <f t="shared" ref="L41:L49" si="11">(J41/I41)-1</f>
        <v>-0.15484378070347804</v>
      </c>
    </row>
    <row r="42" spans="2:12" x14ac:dyDescent="0.25">
      <c r="B42" t="s">
        <v>35</v>
      </c>
      <c r="C42" s="24">
        <v>46217</v>
      </c>
      <c r="D42" s="15">
        <v>43987</v>
      </c>
      <c r="E42" s="24">
        <f t="shared" si="8"/>
        <v>-2230</v>
      </c>
      <c r="F42" s="16">
        <f t="shared" si="9"/>
        <v>-4.8250643702533735E-2</v>
      </c>
      <c r="H42" t="s">
        <v>35</v>
      </c>
      <c r="I42" s="24">
        <v>83431</v>
      </c>
      <c r="J42" s="15">
        <v>76817</v>
      </c>
      <c r="K42" s="24">
        <f t="shared" si="10"/>
        <v>-6614</v>
      </c>
      <c r="L42" s="16">
        <f t="shared" si="11"/>
        <v>-7.927508959499463E-2</v>
      </c>
    </row>
    <row r="43" spans="2:12" x14ac:dyDescent="0.25">
      <c r="B43" s="10" t="s">
        <v>36</v>
      </c>
      <c r="C43" s="20">
        <v>19587</v>
      </c>
      <c r="D43" s="12">
        <v>25193</v>
      </c>
      <c r="E43" s="20">
        <f t="shared" si="8"/>
        <v>5606</v>
      </c>
      <c r="F43" s="13">
        <f t="shared" si="9"/>
        <v>0.28621024148670027</v>
      </c>
      <c r="H43" s="10" t="s">
        <v>36</v>
      </c>
      <c r="I43" s="20">
        <v>36902</v>
      </c>
      <c r="J43" s="12">
        <v>42578</v>
      </c>
      <c r="K43" s="20">
        <f t="shared" si="10"/>
        <v>5676</v>
      </c>
      <c r="L43" s="13">
        <f t="shared" si="11"/>
        <v>0.15381280147417487</v>
      </c>
    </row>
    <row r="44" spans="2:12" x14ac:dyDescent="0.25">
      <c r="B44" t="s">
        <v>37</v>
      </c>
      <c r="C44" s="24">
        <v>6422</v>
      </c>
      <c r="D44" s="15">
        <v>4959</v>
      </c>
      <c r="E44" s="24">
        <f t="shared" si="8"/>
        <v>-1463</v>
      </c>
      <c r="F44" s="16">
        <f t="shared" si="9"/>
        <v>-0.22781065088757402</v>
      </c>
      <c r="H44" t="s">
        <v>37</v>
      </c>
      <c r="I44" s="24">
        <v>11952</v>
      </c>
      <c r="J44" s="15">
        <v>9449</v>
      </c>
      <c r="K44" s="24">
        <f t="shared" si="10"/>
        <v>-2503</v>
      </c>
      <c r="L44" s="16">
        <f t="shared" si="11"/>
        <v>-0.20942101740294516</v>
      </c>
    </row>
    <row r="45" spans="2:12" x14ac:dyDescent="0.25">
      <c r="B45" s="10" t="s">
        <v>38</v>
      </c>
      <c r="C45" s="20">
        <v>7662</v>
      </c>
      <c r="D45" s="12">
        <v>7896</v>
      </c>
      <c r="E45" s="20">
        <f t="shared" si="8"/>
        <v>234</v>
      </c>
      <c r="F45" s="13">
        <f t="shared" si="9"/>
        <v>3.0540328895849678E-2</v>
      </c>
      <c r="H45" s="10" t="s">
        <v>38</v>
      </c>
      <c r="I45" s="20">
        <v>14961</v>
      </c>
      <c r="J45" s="12">
        <v>17969</v>
      </c>
      <c r="K45" s="20">
        <f t="shared" si="10"/>
        <v>3008</v>
      </c>
      <c r="L45" s="13">
        <f t="shared" si="11"/>
        <v>0.20105607913909496</v>
      </c>
    </row>
    <row r="46" spans="2:12" x14ac:dyDescent="0.25">
      <c r="B46" t="s">
        <v>39</v>
      </c>
      <c r="C46" s="24">
        <v>28908</v>
      </c>
      <c r="D46" s="15">
        <v>20052</v>
      </c>
      <c r="E46" s="24">
        <f t="shared" si="8"/>
        <v>-8856</v>
      </c>
      <c r="F46" s="16">
        <f t="shared" si="9"/>
        <v>-0.30635118306351183</v>
      </c>
      <c r="H46" t="s">
        <v>39</v>
      </c>
      <c r="I46" s="24">
        <v>61938</v>
      </c>
      <c r="J46" s="15">
        <v>40028</v>
      </c>
      <c r="K46" s="24">
        <f t="shared" si="10"/>
        <v>-21910</v>
      </c>
      <c r="L46" s="16">
        <f t="shared" si="11"/>
        <v>-0.3537408376118053</v>
      </c>
    </row>
    <row r="47" spans="2:12" x14ac:dyDescent="0.25">
      <c r="B47" s="10" t="s">
        <v>40</v>
      </c>
      <c r="C47" s="20">
        <v>18807</v>
      </c>
      <c r="D47" s="12">
        <v>12784</v>
      </c>
      <c r="E47" s="20">
        <f t="shared" si="8"/>
        <v>-6023</v>
      </c>
      <c r="F47" s="13">
        <f t="shared" si="9"/>
        <v>-0.32025309725102358</v>
      </c>
      <c r="H47" s="10" t="s">
        <v>40</v>
      </c>
      <c r="I47" s="20">
        <v>34454</v>
      </c>
      <c r="J47" s="12">
        <v>31694</v>
      </c>
      <c r="K47" s="20">
        <f t="shared" si="10"/>
        <v>-2760</v>
      </c>
      <c r="L47" s="13">
        <f t="shared" si="11"/>
        <v>-8.0106809078771657E-2</v>
      </c>
    </row>
    <row r="48" spans="2:12" x14ac:dyDescent="0.25">
      <c r="B48" t="s">
        <v>41</v>
      </c>
      <c r="C48" s="30">
        <v>1921</v>
      </c>
      <c r="D48" s="23">
        <v>1744</v>
      </c>
      <c r="E48" s="24">
        <f t="shared" si="8"/>
        <v>-177</v>
      </c>
      <c r="F48" s="16">
        <f t="shared" si="9"/>
        <v>-9.213951067152526E-2</v>
      </c>
      <c r="H48" t="s">
        <v>41</v>
      </c>
      <c r="I48" s="30">
        <v>5517</v>
      </c>
      <c r="J48" s="23">
        <v>4405</v>
      </c>
      <c r="K48" s="24">
        <f t="shared" si="10"/>
        <v>-1112</v>
      </c>
      <c r="L48" s="16">
        <f t="shared" si="11"/>
        <v>-0.20155881819829613</v>
      </c>
    </row>
    <row r="49" spans="2:12" ht="15.75" thickBot="1" x14ac:dyDescent="0.3">
      <c r="B49" s="31" t="s">
        <v>42</v>
      </c>
      <c r="C49" s="26">
        <v>11962</v>
      </c>
      <c r="D49" s="27">
        <v>9316</v>
      </c>
      <c r="E49" s="28">
        <f t="shared" si="8"/>
        <v>-2646</v>
      </c>
      <c r="F49" s="29">
        <f t="shared" si="9"/>
        <v>-0.22120046814913896</v>
      </c>
      <c r="H49" s="31" t="s">
        <v>42</v>
      </c>
      <c r="I49" s="26">
        <v>23637</v>
      </c>
      <c r="J49" s="27">
        <v>18076</v>
      </c>
      <c r="K49" s="28">
        <f t="shared" si="10"/>
        <v>-5561</v>
      </c>
      <c r="L49" s="29">
        <f t="shared" si="11"/>
        <v>-0.2352667428184626</v>
      </c>
    </row>
    <row r="50" spans="2:12" x14ac:dyDescent="0.25">
      <c r="C50" s="24"/>
      <c r="D50" s="24"/>
      <c r="I50" s="24"/>
      <c r="J50" s="24"/>
    </row>
    <row r="51" spans="2:12" x14ac:dyDescent="0.25">
      <c r="B51" s="2" t="s">
        <v>43</v>
      </c>
      <c r="C51" s="32">
        <v>40575</v>
      </c>
      <c r="D51" s="33">
        <v>34457</v>
      </c>
      <c r="E51" s="33">
        <f>D51-C51</f>
        <v>-6118</v>
      </c>
      <c r="F51" s="34">
        <f>(D51/C51)-1</f>
        <v>-0.15078250154035733</v>
      </c>
      <c r="H51" s="2" t="s">
        <v>43</v>
      </c>
      <c r="I51" s="32">
        <v>81160</v>
      </c>
      <c r="J51" s="33">
        <v>72525</v>
      </c>
      <c r="K51" s="33">
        <f>J51-I51</f>
        <v>-8635</v>
      </c>
      <c r="L51" s="34">
        <f>(J51/I51)-1</f>
        <v>-0.10639477575160172</v>
      </c>
    </row>
    <row r="53" spans="2:12" ht="36.75" customHeight="1" x14ac:dyDescent="0.25">
      <c r="B53" s="88" t="s">
        <v>107</v>
      </c>
      <c r="C53" s="88"/>
      <c r="D53" s="88"/>
      <c r="E53" s="88"/>
      <c r="F53" s="88"/>
      <c r="G53" s="89"/>
      <c r="H53" s="89"/>
      <c r="I53" s="89"/>
      <c r="J53" s="89"/>
      <c r="K53" s="89"/>
      <c r="L53" s="89"/>
    </row>
    <row r="54" spans="2:12" x14ac:dyDescent="0.25">
      <c r="B54" s="44" t="s">
        <v>48</v>
      </c>
    </row>
  </sheetData>
  <mergeCells count="21">
    <mergeCell ref="I3:I4"/>
    <mergeCell ref="J3:J4"/>
    <mergeCell ref="K3:L3"/>
    <mergeCell ref="H17:J17"/>
    <mergeCell ref="K17:L17"/>
    <mergeCell ref="B53:L53"/>
    <mergeCell ref="E37:F37"/>
    <mergeCell ref="B37:B38"/>
    <mergeCell ref="C37:C38"/>
    <mergeCell ref="D3:D4"/>
    <mergeCell ref="E3:F3"/>
    <mergeCell ref="B17:D17"/>
    <mergeCell ref="E17:F17"/>
    <mergeCell ref="D37:D38"/>
    <mergeCell ref="B3:B4"/>
    <mergeCell ref="C3:C4"/>
    <mergeCell ref="H37:H38"/>
    <mergeCell ref="I37:I38"/>
    <mergeCell ref="J37:J38"/>
    <mergeCell ref="K37:L37"/>
    <mergeCell ref="H3:H4"/>
  </mergeCells>
  <conditionalFormatting sqref="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{05FF6D0C-7ED9-4E42-AFE3-B85F393D1E99}</x14:id>
        </ext>
      </extLst>
    </cfRule>
  </conditionalFormatting>
  <conditionalFormatting sqref="F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{56A7B374-A5AE-4109-99EA-839041876252}</x14:id>
        </ext>
      </extLst>
    </cfRule>
  </conditionalFormatting>
  <conditionalFormatting sqref="F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{FA4BA1E1-4640-477C-9D30-E36986F5D9FC}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{7515BB35-2467-4A48-BD31-4B2DCED8035E}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{4D2BD00E-751D-4F00-A35E-CD0D2C3E3F93}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{A6F1A86D-0D5B-4B47-96AB-AB896EB6DC85}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{B8241B4B-F08D-4535-A93A-AE5A65A54FD6}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{4B46C7B1-C68F-4740-9C6E-E62F6462B5AE}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{097A34D6-96D5-4360-B8FE-A75E2C282925}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{3157B0E0-D6CE-4B2B-BD7F-48E99CDADEE0}</x14:id>
        </ext>
      </extLst>
    </cfRule>
  </conditionalFormatting>
  <conditionalFormatting sqref="F7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{7D3ECA66-B4B8-4515-917C-81BEE87BDB66}</x14:id>
        </ext>
      </extLst>
    </cfRule>
  </conditionalFormatting>
  <conditionalFormatting sqref="F39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{2CAC0730-352E-4C5C-A505-BD10D510A80D}</x14:id>
        </ext>
      </extLst>
    </cfRule>
  </conditionalFormatting>
  <conditionalFormatting sqref="F2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{EADE2E12-4AF4-418B-BB66-CBA36101366C}</x14:id>
        </ext>
      </extLst>
    </cfRule>
  </conditionalFormatting>
  <conditionalFormatting sqref="F2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{36276FC1-DF05-45F6-803E-8852ED3F82CF}</x14:id>
        </ext>
      </extLst>
    </cfRule>
  </conditionalFormatting>
  <conditionalFormatting sqref="F2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{253AF568-8788-40CC-9650-C83B8AFCD35F}</x14:id>
        </ext>
      </extLst>
    </cfRule>
  </conditionalFormatting>
  <conditionalFormatting sqref="F2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{3072EE9C-6016-4E60-9B8E-D1DA61DEBF79}</x14:id>
        </ext>
      </extLst>
    </cfRule>
  </conditionalFormatting>
  <conditionalFormatting sqref="F18:F24 F26:F34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{2F29614D-B0FE-4A48-84B0-0D10D8559537}</x14:id>
        </ext>
      </extLst>
    </cfRule>
  </conditionalFormatting>
  <conditionalFormatting sqref="F7:F16 F5 F18:F24 F26:F3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{79DEB087-AA3E-47DF-B2C5-47634221B454}</x14:id>
        </ext>
      </extLst>
    </cfRule>
  </conditionalFormatting>
  <conditionalFormatting sqref="F39:F51 F18:F24 F7:F16 F5 F26:F34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{8B7C4672-D710-4186-AC99-EF9623371390}</x14:id>
        </ext>
      </extLst>
    </cfRule>
  </conditionalFormatting>
  <conditionalFormatting sqref="F5:F16 F18:F24 F39:F51 F26:F3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{5E36E9CF-FEFF-447E-8131-B4A034F80341}</x14:id>
        </ext>
      </extLst>
    </cfRule>
  </conditionalFormatting>
  <conditionalFormatting sqref="F39:F51 F18:F34 F5:F1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{2B72D9CE-9B0B-4151-AEAC-C8B8674EBC36}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{23825105-7A31-4F74-80C3-6E4E261124B7}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{6B6C3EB3-FF79-469F-B929-835C4245BBDA}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{66DE1FD4-99CD-42A4-99BA-97B6B90F133A}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{20317C9F-5D6C-40FE-96F2-4E4455D0F06B}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{3FC736C7-7FCE-43A1-9E9C-E3C9A91AF19F}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{8E725012-A29A-40D6-8F4C-0C8AF35969B5}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{9156FFE0-5584-4643-8A0E-3CD26754E83F}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{0005D4A6-7D48-43D1-844B-BE827AF052D1}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{49D5E160-84EC-4EEA-A704-D61D294448EC}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{D07357EF-1023-46D9-BC79-8B7F618463A2}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{B047003A-69B2-4E37-A5E1-BAEE38CFD0C5}</x14:id>
        </ext>
      </extLst>
    </cfRule>
  </conditionalFormatting>
  <conditionalFormatting sqref="L3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{761CDE8C-451A-4D96-8EB4-770DF2CC8F7A}</x14:id>
        </ext>
      </extLst>
    </cfRule>
  </conditionalFormatting>
  <conditionalFormatting sqref="L2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{D463E9C4-56AD-4D12-AE20-DE0755356E1C}</x14:id>
        </ext>
      </extLst>
    </cfRule>
  </conditionalFormatting>
  <conditionalFormatting sqref="L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{5F753B73-7FA3-40F1-AE5F-05E72A1A35CB}</x14:id>
        </ext>
      </extLst>
    </cfRule>
  </conditionalFormatting>
  <conditionalFormatting sqref="L2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{34A51FB6-C502-42F4-B1D3-AD16CB8DF7A6}</x14:id>
        </ext>
      </extLst>
    </cfRule>
  </conditionalFormatting>
  <conditionalFormatting sqref="L2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{0120D54D-C165-4B28-AD62-F8180344B42E}</x14:id>
        </ext>
      </extLst>
    </cfRule>
  </conditionalFormatting>
  <conditionalFormatting sqref="L18:L24 L26:L34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{80680787-8E8A-48A0-8C4A-F55060692F78}</x14:id>
        </ext>
      </extLst>
    </cfRule>
  </conditionalFormatting>
  <conditionalFormatting sqref="L7:L16 L5 L18:L24 L26:L3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{B741B6DB-630A-40E6-A6E4-C832D592C9C7}</x14:id>
        </ext>
      </extLst>
    </cfRule>
  </conditionalFormatting>
  <conditionalFormatting sqref="L39:L51 L18:L24 L7:L16 L5 L26:L34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{81D30385-90FF-4FE1-AE02-9AAEF89C38E6}</x14:id>
        </ext>
      </extLst>
    </cfRule>
  </conditionalFormatting>
  <conditionalFormatting sqref="L5:L16 L18:L24 L39:L51 L26:L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{F2863B51-F236-4D9C-8C1D-19163FAF4B86}</x14:id>
        </ext>
      </extLst>
    </cfRule>
  </conditionalFormatting>
  <conditionalFormatting sqref="L39:L51 L18:L34 L5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{AB62D098-A0D8-4CCF-9E47-76CA26606D4D}</x14:id>
        </ext>
      </extLst>
    </cfRule>
  </conditionalFormatting>
  <conditionalFormatting sqref="F5:F16 F18:F34 F39 F41:F49 F5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{53C48B05-1EC5-4244-8C8B-68358AFDD991}</x14:id>
        </ext>
      </extLst>
    </cfRule>
  </conditionalFormatting>
  <conditionalFormatting sqref="L7:L16 L5 L18:L34 L39 L41:L49 L5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{347D1FC8-83C4-4002-91FC-F849B1395950}</x14:id>
        </ext>
      </extLst>
    </cfRule>
  </conditionalFormatting>
  <pageMargins left="0.7" right="0.7" top="0.75" bottom="0.75" header="0.3" footer="0.3"/>
  <ignoredErrors>
    <ignoredError sqref="C3:D4 C37:D38 I3:J4 I37:J38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FF6D0C-7ED9-4E42-AFE3-B85F393D1E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56A7B374-A5AE-4109-99EA-8390418762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A4BA1E1-4640-477C-9D30-E36986F5D9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515BB35-2467-4A48-BD31-4B2DCED803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D2BD00E-751D-4F00-A35E-CD0D2C3E3F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A6F1A86D-0D5B-4B47-96AB-AB896EB6DC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B8241B4B-F08D-4535-A93A-AE5A65A54F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B46C7B1-C68F-4740-9C6E-E62F6462B5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097A34D6-96D5-4360-B8FE-A75E2C282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157B0E0-D6CE-4B2B-BD7F-48E99CDADE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7D3ECA66-B4B8-4515-917C-81BEE87BDB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2CAC0730-352E-4C5C-A505-BD10D510A8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EADE2E12-4AF4-418B-BB66-CBA3610136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6276FC1-DF05-45F6-803E-8852ED3F82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53AF568-8788-40CC-9650-C83B8AFCD3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072EE9C-6016-4E60-9B8E-D1DA61DEBF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F29614D-B0FE-4A48-84B0-0D10D85595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79DEB087-AA3E-47DF-B2C5-47634221B4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8B7C4672-D710-4186-AC99-EF96233713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5E36E9CF-FEFF-447E-8131-B4A034F803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2B72D9CE-9B0B-4151-AEAC-C8B8674EBC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  <x14:conditionalFormatting xmlns:xm="http://schemas.microsoft.com/office/excel/2006/main">
          <x14:cfRule type="dataBar" id="{23825105-7A31-4F74-80C3-6E4E261124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6B6C3EB3-FF79-469F-B929-835C4245BB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66DE1FD4-99CD-42A4-99BA-97B6B90F13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20317C9F-5D6C-40FE-96F2-4E4455D0F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3FC736C7-7FCE-43A1-9E9C-E3C9A91AF1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8E725012-A29A-40D6-8F4C-0C8AF35969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9156FFE0-5584-4643-8A0E-3CD26754E8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005D4A6-7D48-43D1-844B-BE827AF052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49D5E160-84EC-4EEA-A704-D61D29444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D07357EF-1023-46D9-BC79-8B7F618463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B047003A-69B2-4E37-A5E1-BAEE38CFD0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61CDE8C-451A-4D96-8EB4-770DF2CC8F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</xm:sqref>
        </x14:conditionalFormatting>
        <x14:conditionalFormatting xmlns:xm="http://schemas.microsoft.com/office/excel/2006/main">
          <x14:cfRule type="dataBar" id="{D463E9C4-56AD-4D12-AE20-DE0755356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5F753B73-7FA3-40F1-AE5F-05E72A1A35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34A51FB6-C502-42F4-B1D3-AD16CB8DF7A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0120D54D-C165-4B28-AD62-F8180344B4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80680787-8E8A-48A0-8C4A-F55060692F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L18:L24 L26:L34</xm:sqref>
        </x14:conditionalFormatting>
        <x14:conditionalFormatting xmlns:xm="http://schemas.microsoft.com/office/excel/2006/main">
          <x14:cfRule type="dataBar" id="{B741B6DB-630A-40E6-A6E4-C832D592C9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L18:L24 L26:L34</xm:sqref>
        </x14:conditionalFormatting>
        <x14:conditionalFormatting xmlns:xm="http://schemas.microsoft.com/office/excel/2006/main">
          <x14:cfRule type="dataBar" id="{81D30385-90FF-4FE1-AE02-9AAEF89C38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L39:L51 L18:L24 L7:L16 L5 L26:L34</xm:sqref>
        </x14:conditionalFormatting>
        <x14:conditionalFormatting xmlns:xm="http://schemas.microsoft.com/office/excel/2006/main">
          <x14:cfRule type="dataBar" id="{F2863B51-F236-4D9C-8C1D-19163FAF4B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L18:L24 L39:L51 L26:L34</xm:sqref>
        </x14:conditionalFormatting>
        <x14:conditionalFormatting xmlns:xm="http://schemas.microsoft.com/office/excel/2006/main">
          <x14:cfRule type="dataBar" id="{AB62D098-A0D8-4CCF-9E47-76CA26606D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L39:L51 L18:L34 L5:L16</xm:sqref>
        </x14:conditionalFormatting>
        <x14:conditionalFormatting xmlns:xm="http://schemas.microsoft.com/office/excel/2006/main">
          <x14:cfRule type="dataBar" id="{53C48B05-1EC5-4244-8C8B-68358AFDD9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F18:F34 F39 F41:F49 F51</xm:sqref>
        </x14:conditionalFormatting>
        <x14:conditionalFormatting xmlns:xm="http://schemas.microsoft.com/office/excel/2006/main">
          <x14:cfRule type="dataBar" id="{347D1FC8-83C4-4002-91FC-F849B13959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L18:L34 L39 L41:L49 L51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4"/>
  <sheetViews>
    <sheetView workbookViewId="0">
      <selection activeCell="P17" sqref="P17"/>
    </sheetView>
  </sheetViews>
  <sheetFormatPr defaultRowHeight="15" x14ac:dyDescent="0.25"/>
  <cols>
    <col min="2" max="2" width="30.7109375" customWidth="1"/>
    <col min="8" max="8" width="20.5703125" customWidth="1"/>
    <col min="9" max="9" width="10.5703125" customWidth="1"/>
  </cols>
  <sheetData>
    <row r="1" spans="2:14" x14ac:dyDescent="0.25">
      <c r="B1" s="1" t="s">
        <v>44</v>
      </c>
      <c r="H1" s="1"/>
    </row>
    <row r="2" spans="2:14" ht="15.75" thickBot="1" x14ac:dyDescent="0.3">
      <c r="B2" s="2" t="s">
        <v>63</v>
      </c>
      <c r="H2" s="2" t="s">
        <v>67</v>
      </c>
    </row>
    <row r="3" spans="2:14" ht="15.75" thickTop="1" x14ac:dyDescent="0.25">
      <c r="B3" s="76"/>
      <c r="C3" s="78" t="s">
        <v>2</v>
      </c>
      <c r="D3" s="79" t="s">
        <v>3</v>
      </c>
      <c r="E3" s="81" t="s">
        <v>1</v>
      </c>
      <c r="F3" s="82"/>
      <c r="H3" s="76"/>
      <c r="I3" s="78" t="s">
        <v>2</v>
      </c>
      <c r="J3" s="79" t="s">
        <v>3</v>
      </c>
      <c r="K3" s="81" t="s">
        <v>1</v>
      </c>
      <c r="L3" s="82"/>
    </row>
    <row r="4" spans="2:14" ht="15.75" thickBot="1" x14ac:dyDescent="0.3">
      <c r="B4" s="77"/>
      <c r="C4" s="77"/>
      <c r="D4" s="80"/>
      <c r="E4" s="3" t="s">
        <v>4</v>
      </c>
      <c r="F4" s="3" t="s">
        <v>5</v>
      </c>
      <c r="H4" s="77"/>
      <c r="I4" s="77"/>
      <c r="J4" s="80"/>
      <c r="K4" s="3" t="s">
        <v>4</v>
      </c>
      <c r="L4" s="3" t="s">
        <v>5</v>
      </c>
    </row>
    <row r="5" spans="2:14" x14ac:dyDescent="0.25">
      <c r="B5" s="4" t="s">
        <v>6</v>
      </c>
      <c r="C5" s="5">
        <v>170177</v>
      </c>
      <c r="D5" s="6">
        <v>79873</v>
      </c>
      <c r="E5" s="7">
        <f>D5-C5</f>
        <v>-90304</v>
      </c>
      <c r="F5" s="8">
        <f>(D5/C5)-1</f>
        <v>-0.5306475023064221</v>
      </c>
      <c r="H5" s="4" t="s">
        <v>6</v>
      </c>
      <c r="I5" s="5">
        <v>458236</v>
      </c>
      <c r="J5" s="6">
        <v>333793</v>
      </c>
      <c r="K5" s="7">
        <f>J5-I5</f>
        <v>-124443</v>
      </c>
      <c r="L5" s="8">
        <f>(J5/I5)-1</f>
        <v>-0.27156967152297073</v>
      </c>
    </row>
    <row r="6" spans="2:14" x14ac:dyDescent="0.25">
      <c r="B6" s="45" t="s">
        <v>61</v>
      </c>
      <c r="D6" s="9"/>
      <c r="H6" s="45" t="s">
        <v>68</v>
      </c>
      <c r="J6" s="9"/>
    </row>
    <row r="7" spans="2:14" x14ac:dyDescent="0.25">
      <c r="B7" s="10" t="s">
        <v>7</v>
      </c>
      <c r="C7" s="11">
        <v>34458</v>
      </c>
      <c r="D7" s="12">
        <v>22869</v>
      </c>
      <c r="E7" s="11">
        <f t="shared" ref="E7:E16" si="0">D7-C7</f>
        <v>-11589</v>
      </c>
      <c r="F7" s="13">
        <f t="shared" ref="F7:F16" si="1">(D7/C7)-1</f>
        <v>-0.33632247954030992</v>
      </c>
      <c r="H7" s="10" t="s">
        <v>7</v>
      </c>
      <c r="I7" s="11">
        <v>111892</v>
      </c>
      <c r="J7" s="12">
        <v>94041</v>
      </c>
      <c r="K7" s="11">
        <f t="shared" ref="K7:K16" si="2">J7-I7</f>
        <v>-17851</v>
      </c>
      <c r="L7" s="13">
        <f t="shared" ref="L7:L16" si="3">(J7/I7)-1</f>
        <v>-0.15953776856254243</v>
      </c>
      <c r="N7" s="24"/>
    </row>
    <row r="8" spans="2:14" x14ac:dyDescent="0.25">
      <c r="B8" t="s">
        <v>8</v>
      </c>
      <c r="C8" s="14">
        <v>38088</v>
      </c>
      <c r="D8" s="15">
        <v>14646</v>
      </c>
      <c r="E8" s="14">
        <f t="shared" si="0"/>
        <v>-23442</v>
      </c>
      <c r="F8" s="16">
        <f t="shared" si="1"/>
        <v>-0.61546943919344677</v>
      </c>
      <c r="H8" t="s">
        <v>8</v>
      </c>
      <c r="I8" s="14">
        <v>92339</v>
      </c>
      <c r="J8" s="15">
        <v>50005</v>
      </c>
      <c r="K8" s="14">
        <f t="shared" si="2"/>
        <v>-42334</v>
      </c>
      <c r="L8" s="16">
        <f t="shared" si="3"/>
        <v>-0.45846283802077126</v>
      </c>
    </row>
    <row r="9" spans="2:14" x14ac:dyDescent="0.25">
      <c r="B9" s="10" t="s">
        <v>24</v>
      </c>
      <c r="C9" s="11">
        <v>1990</v>
      </c>
      <c r="D9" s="12">
        <v>5654</v>
      </c>
      <c r="E9" s="11">
        <f t="shared" si="0"/>
        <v>3664</v>
      </c>
      <c r="F9" s="13">
        <f t="shared" si="1"/>
        <v>1.8412060301507536</v>
      </c>
      <c r="H9" s="10" t="s">
        <v>45</v>
      </c>
      <c r="I9" s="11">
        <v>32948</v>
      </c>
      <c r="J9" s="12">
        <v>23372</v>
      </c>
      <c r="K9" s="11">
        <f t="shared" si="2"/>
        <v>-9576</v>
      </c>
      <c r="L9" s="13">
        <f t="shared" si="3"/>
        <v>-0.29063979604224843</v>
      </c>
    </row>
    <row r="10" spans="2:14" x14ac:dyDescent="0.25">
      <c r="B10" t="s">
        <v>9</v>
      </c>
      <c r="C10" s="14">
        <v>6126</v>
      </c>
      <c r="D10" s="15">
        <v>4983</v>
      </c>
      <c r="E10" s="14">
        <f t="shared" si="0"/>
        <v>-1143</v>
      </c>
      <c r="F10" s="16">
        <f t="shared" si="1"/>
        <v>-0.18658178256611169</v>
      </c>
      <c r="H10" t="s">
        <v>10</v>
      </c>
      <c r="I10" s="14">
        <v>24236</v>
      </c>
      <c r="J10" s="15">
        <v>19576</v>
      </c>
      <c r="K10" s="14">
        <f t="shared" si="2"/>
        <v>-4660</v>
      </c>
      <c r="L10" s="16">
        <f t="shared" si="3"/>
        <v>-0.19227595312757884</v>
      </c>
    </row>
    <row r="11" spans="2:14" x14ac:dyDescent="0.25">
      <c r="B11" s="10" t="s">
        <v>10</v>
      </c>
      <c r="C11" s="11">
        <v>10702</v>
      </c>
      <c r="D11" s="12">
        <v>4614</v>
      </c>
      <c r="E11" s="11">
        <f t="shared" si="0"/>
        <v>-6088</v>
      </c>
      <c r="F11" s="13">
        <f t="shared" si="1"/>
        <v>-0.56886563259203893</v>
      </c>
      <c r="H11" s="10" t="s">
        <v>11</v>
      </c>
      <c r="I11" s="11">
        <v>19805</v>
      </c>
      <c r="J11" s="12">
        <v>19188</v>
      </c>
      <c r="K11" s="11">
        <f t="shared" si="2"/>
        <v>-617</v>
      </c>
      <c r="L11" s="13">
        <f t="shared" si="3"/>
        <v>-3.1153749053269397E-2</v>
      </c>
    </row>
    <row r="12" spans="2:14" x14ac:dyDescent="0.25">
      <c r="B12" t="s">
        <v>11</v>
      </c>
      <c r="C12" s="14">
        <v>7604</v>
      </c>
      <c r="D12" s="15">
        <v>4109</v>
      </c>
      <c r="E12" s="14">
        <f t="shared" si="0"/>
        <v>-3495</v>
      </c>
      <c r="F12" s="16">
        <f t="shared" si="1"/>
        <v>-0.45962651236191476</v>
      </c>
      <c r="H12" t="s">
        <v>9</v>
      </c>
      <c r="I12" s="14">
        <v>17134</v>
      </c>
      <c r="J12" s="15">
        <v>16408</v>
      </c>
      <c r="K12" s="14">
        <f t="shared" si="2"/>
        <v>-726</v>
      </c>
      <c r="L12" s="16">
        <f t="shared" si="3"/>
        <v>-4.2371892144274503E-2</v>
      </c>
    </row>
    <row r="13" spans="2:14" x14ac:dyDescent="0.25">
      <c r="B13" s="10" t="s">
        <v>45</v>
      </c>
      <c r="C13" s="11">
        <v>9099</v>
      </c>
      <c r="D13" s="12">
        <v>2510</v>
      </c>
      <c r="E13" s="11">
        <f t="shared" si="0"/>
        <v>-6589</v>
      </c>
      <c r="F13" s="13">
        <f t="shared" si="1"/>
        <v>-0.7241455104956589</v>
      </c>
      <c r="H13" s="10" t="s">
        <v>24</v>
      </c>
      <c r="I13" s="11">
        <v>5061</v>
      </c>
      <c r="J13" s="12">
        <v>11301</v>
      </c>
      <c r="K13" s="11">
        <f t="shared" si="2"/>
        <v>6240</v>
      </c>
      <c r="L13" s="13">
        <f t="shared" si="3"/>
        <v>1.2329579134558388</v>
      </c>
    </row>
    <row r="14" spans="2:14" x14ac:dyDescent="0.25">
      <c r="B14" t="s">
        <v>17</v>
      </c>
      <c r="C14" s="14">
        <v>5971</v>
      </c>
      <c r="D14" s="15">
        <v>1989</v>
      </c>
      <c r="E14" s="14">
        <f t="shared" si="0"/>
        <v>-3982</v>
      </c>
      <c r="F14" s="16">
        <f t="shared" si="1"/>
        <v>-0.66688996817953439</v>
      </c>
      <c r="H14" t="s">
        <v>15</v>
      </c>
      <c r="I14" s="14">
        <v>8790</v>
      </c>
      <c r="J14" s="15">
        <v>7215</v>
      </c>
      <c r="K14" s="14">
        <f t="shared" si="2"/>
        <v>-1575</v>
      </c>
      <c r="L14" s="16">
        <f t="shared" si="3"/>
        <v>-0.17918088737201365</v>
      </c>
    </row>
    <row r="15" spans="2:14" x14ac:dyDescent="0.25">
      <c r="B15" s="10" t="s">
        <v>18</v>
      </c>
      <c r="C15" s="11">
        <v>3551</v>
      </c>
      <c r="D15" s="12">
        <v>1819</v>
      </c>
      <c r="E15" s="11">
        <f t="shared" si="0"/>
        <v>-1732</v>
      </c>
      <c r="F15" s="13">
        <f t="shared" si="1"/>
        <v>-0.48774992959729657</v>
      </c>
      <c r="H15" s="10" t="s">
        <v>14</v>
      </c>
      <c r="I15" s="11">
        <v>11149</v>
      </c>
      <c r="J15" s="12">
        <v>6427</v>
      </c>
      <c r="K15" s="11">
        <f t="shared" si="2"/>
        <v>-4722</v>
      </c>
      <c r="L15" s="13">
        <f t="shared" si="3"/>
        <v>-0.42353574311597453</v>
      </c>
    </row>
    <row r="16" spans="2:14" x14ac:dyDescent="0.25">
      <c r="B16" s="35" t="s">
        <v>19</v>
      </c>
      <c r="C16" s="36">
        <v>4432</v>
      </c>
      <c r="D16" s="37">
        <v>1819</v>
      </c>
      <c r="E16" s="36">
        <f t="shared" si="0"/>
        <v>-2613</v>
      </c>
      <c r="F16" s="38">
        <f t="shared" si="1"/>
        <v>-0.58957581227436817</v>
      </c>
      <c r="H16" s="35" t="s">
        <v>17</v>
      </c>
      <c r="I16" s="36">
        <v>13658</v>
      </c>
      <c r="J16" s="37">
        <v>6658</v>
      </c>
      <c r="K16" s="36">
        <f t="shared" si="2"/>
        <v>-7000</v>
      </c>
      <c r="L16" s="38">
        <f t="shared" si="3"/>
        <v>-0.51252013471957825</v>
      </c>
    </row>
    <row r="17" spans="2:12" x14ac:dyDescent="0.25">
      <c r="B17" s="90" t="s">
        <v>64</v>
      </c>
      <c r="C17" s="90"/>
      <c r="D17" s="91"/>
      <c r="E17" s="86"/>
      <c r="F17" s="87"/>
      <c r="H17" s="90" t="s">
        <v>70</v>
      </c>
      <c r="I17" s="90"/>
      <c r="J17" s="91"/>
      <c r="K17" s="86"/>
      <c r="L17" s="87"/>
    </row>
    <row r="18" spans="2:12" x14ac:dyDescent="0.25">
      <c r="B18" s="17" t="s">
        <v>15</v>
      </c>
      <c r="C18" s="18">
        <v>2793</v>
      </c>
      <c r="D18" s="19">
        <v>1570</v>
      </c>
      <c r="E18" s="20">
        <f t="shared" ref="E18:E34" si="4">D18-C18</f>
        <v>-1223</v>
      </c>
      <c r="F18" s="13">
        <f t="shared" ref="F18:F34" si="5">(D18/C18)-1</f>
        <v>-0.43788041532402433</v>
      </c>
      <c r="H18" s="17" t="s">
        <v>19</v>
      </c>
      <c r="I18" s="18">
        <v>10461</v>
      </c>
      <c r="J18" s="19">
        <v>6224</v>
      </c>
      <c r="K18" s="20">
        <f t="shared" ref="K18:K34" si="6">J18-I18</f>
        <v>-4237</v>
      </c>
      <c r="L18" s="13">
        <f t="shared" ref="L18:L34" si="7">(J18/I18)-1</f>
        <v>-0.40502819998088135</v>
      </c>
    </row>
    <row r="19" spans="2:12" x14ac:dyDescent="0.25">
      <c r="B19" s="21" t="s">
        <v>14</v>
      </c>
      <c r="C19" s="22">
        <v>5226</v>
      </c>
      <c r="D19" s="23">
        <v>1383</v>
      </c>
      <c r="E19" s="24">
        <f t="shared" si="4"/>
        <v>-3843</v>
      </c>
      <c r="F19" s="16">
        <f t="shared" si="5"/>
        <v>-0.73536165327210101</v>
      </c>
      <c r="H19" s="21" t="s">
        <v>18</v>
      </c>
      <c r="I19" s="22">
        <v>9238</v>
      </c>
      <c r="J19" s="23">
        <v>6047</v>
      </c>
      <c r="K19" s="24">
        <f t="shared" si="6"/>
        <v>-3191</v>
      </c>
      <c r="L19" s="16">
        <f t="shared" si="7"/>
        <v>-0.34542108681532802</v>
      </c>
    </row>
    <row r="20" spans="2:12" x14ac:dyDescent="0.25">
      <c r="B20" s="17" t="s">
        <v>20</v>
      </c>
      <c r="C20" s="18">
        <v>3429</v>
      </c>
      <c r="D20" s="19">
        <v>1281</v>
      </c>
      <c r="E20" s="20">
        <f t="shared" si="4"/>
        <v>-2148</v>
      </c>
      <c r="F20" s="13">
        <f t="shared" si="5"/>
        <v>-0.62642169728783903</v>
      </c>
      <c r="H20" s="17" t="s">
        <v>20</v>
      </c>
      <c r="I20" s="18">
        <v>8371</v>
      </c>
      <c r="J20" s="19">
        <v>5728</v>
      </c>
      <c r="K20" s="20">
        <f t="shared" si="6"/>
        <v>-2643</v>
      </c>
      <c r="L20" s="13">
        <f t="shared" si="7"/>
        <v>-0.3157328873491817</v>
      </c>
    </row>
    <row r="21" spans="2:12" x14ac:dyDescent="0.25">
      <c r="B21" s="21" t="s">
        <v>27</v>
      </c>
      <c r="C21" s="22">
        <v>1008</v>
      </c>
      <c r="D21" s="23">
        <v>224</v>
      </c>
      <c r="E21" s="24">
        <f t="shared" si="4"/>
        <v>-784</v>
      </c>
      <c r="F21" s="16">
        <f t="shared" si="5"/>
        <v>-0.77777777777777779</v>
      </c>
      <c r="H21" s="21" t="s">
        <v>13</v>
      </c>
      <c r="I21" s="22">
        <v>7661</v>
      </c>
      <c r="J21" s="23">
        <v>5585</v>
      </c>
      <c r="K21" s="24">
        <f t="shared" si="6"/>
        <v>-2076</v>
      </c>
      <c r="L21" s="16">
        <f t="shared" si="7"/>
        <v>-0.2709829004046469</v>
      </c>
    </row>
    <row r="22" spans="2:12" x14ac:dyDescent="0.25">
      <c r="B22" s="17" t="s">
        <v>49</v>
      </c>
      <c r="C22" s="18">
        <v>1815</v>
      </c>
      <c r="D22" s="19">
        <v>860</v>
      </c>
      <c r="E22" s="20">
        <f t="shared" si="4"/>
        <v>-955</v>
      </c>
      <c r="F22" s="13">
        <f t="shared" si="5"/>
        <v>-0.52617079889807161</v>
      </c>
      <c r="H22" s="17" t="s">
        <v>12</v>
      </c>
      <c r="I22" s="18">
        <v>5999</v>
      </c>
      <c r="J22" s="19">
        <v>5396</v>
      </c>
      <c r="K22" s="20">
        <f t="shared" si="6"/>
        <v>-603</v>
      </c>
      <c r="L22" s="13">
        <f t="shared" si="7"/>
        <v>-0.10051675279213201</v>
      </c>
    </row>
    <row r="23" spans="2:12" x14ac:dyDescent="0.25">
      <c r="B23" s="21" t="s">
        <v>25</v>
      </c>
      <c r="C23" s="22">
        <v>1506</v>
      </c>
      <c r="D23" s="23">
        <v>833</v>
      </c>
      <c r="E23" s="24">
        <f t="shared" si="4"/>
        <v>-673</v>
      </c>
      <c r="F23" s="16">
        <f t="shared" si="5"/>
        <v>-0.44687915006640111</v>
      </c>
      <c r="H23" s="21" t="s">
        <v>16</v>
      </c>
      <c r="I23" s="22">
        <v>4590</v>
      </c>
      <c r="J23" s="23">
        <v>4448</v>
      </c>
      <c r="K23" s="24">
        <f t="shared" si="6"/>
        <v>-142</v>
      </c>
      <c r="L23" s="16">
        <f t="shared" si="7"/>
        <v>-3.0936819172113328E-2</v>
      </c>
    </row>
    <row r="24" spans="2:12" x14ac:dyDescent="0.25">
      <c r="B24" s="17" t="s">
        <v>21</v>
      </c>
      <c r="C24" s="18">
        <v>2965</v>
      </c>
      <c r="D24" s="19">
        <v>751</v>
      </c>
      <c r="E24" s="20">
        <f t="shared" si="4"/>
        <v>-2214</v>
      </c>
      <c r="F24" s="13">
        <f t="shared" si="5"/>
        <v>-0.74671163575042154</v>
      </c>
      <c r="H24" s="17" t="s">
        <v>21</v>
      </c>
      <c r="I24" s="18">
        <v>7028</v>
      </c>
      <c r="J24" s="19">
        <v>4515</v>
      </c>
      <c r="K24" s="20">
        <f t="shared" si="6"/>
        <v>-2513</v>
      </c>
      <c r="L24" s="13">
        <f t="shared" si="7"/>
        <v>-0.35756972111553786</v>
      </c>
    </row>
    <row r="25" spans="2:12" x14ac:dyDescent="0.25">
      <c r="B25" s="21" t="s">
        <v>22</v>
      </c>
      <c r="C25" s="22">
        <v>1306</v>
      </c>
      <c r="D25" s="23">
        <v>716</v>
      </c>
      <c r="E25" s="24">
        <f t="shared" si="4"/>
        <v>-590</v>
      </c>
      <c r="F25" s="16">
        <f t="shared" si="5"/>
        <v>-0.4517611026033691</v>
      </c>
      <c r="H25" s="21" t="s">
        <v>22</v>
      </c>
      <c r="I25" s="22">
        <v>3888</v>
      </c>
      <c r="J25" s="23">
        <v>3882</v>
      </c>
      <c r="K25" s="24">
        <f t="shared" si="6"/>
        <v>-6</v>
      </c>
      <c r="L25" s="16">
        <f t="shared" si="7"/>
        <v>-1.5432098765432167E-3</v>
      </c>
    </row>
    <row r="26" spans="2:12" x14ac:dyDescent="0.25">
      <c r="B26" s="42" t="s">
        <v>28</v>
      </c>
      <c r="C26" s="18">
        <v>1667</v>
      </c>
      <c r="D26" s="19">
        <v>637</v>
      </c>
      <c r="E26" s="11">
        <f t="shared" si="4"/>
        <v>-1030</v>
      </c>
      <c r="F26" s="43">
        <f t="shared" si="5"/>
        <v>-0.61787642471505699</v>
      </c>
      <c r="H26" s="42" t="s">
        <v>25</v>
      </c>
      <c r="I26" s="18">
        <v>3743</v>
      </c>
      <c r="J26" s="19">
        <v>3732</v>
      </c>
      <c r="K26" s="11">
        <f t="shared" si="6"/>
        <v>-11</v>
      </c>
      <c r="L26" s="43">
        <f t="shared" si="7"/>
        <v>-2.938819129040926E-3</v>
      </c>
    </row>
    <row r="27" spans="2:12" x14ac:dyDescent="0.25">
      <c r="B27" s="21" t="s">
        <v>23</v>
      </c>
      <c r="C27" s="22">
        <v>2203</v>
      </c>
      <c r="D27" s="23">
        <v>576</v>
      </c>
      <c r="E27" s="39">
        <f t="shared" si="4"/>
        <v>-1627</v>
      </c>
      <c r="F27" s="40">
        <f t="shared" si="5"/>
        <v>-0.73853835678620061</v>
      </c>
      <c r="H27" s="21" t="s">
        <v>23</v>
      </c>
      <c r="I27" s="22">
        <v>5960</v>
      </c>
      <c r="J27" s="23">
        <v>3585</v>
      </c>
      <c r="K27" s="39">
        <f t="shared" si="6"/>
        <v>-2375</v>
      </c>
      <c r="L27" s="40">
        <f t="shared" si="7"/>
        <v>-0.39848993288590606</v>
      </c>
    </row>
    <row r="28" spans="2:12" x14ac:dyDescent="0.25">
      <c r="B28" s="17" t="s">
        <v>29</v>
      </c>
      <c r="C28" s="18">
        <v>607</v>
      </c>
      <c r="D28" s="19">
        <v>574</v>
      </c>
      <c r="E28" s="20">
        <f t="shared" si="4"/>
        <v>-33</v>
      </c>
      <c r="F28" s="13">
        <f t="shared" si="5"/>
        <v>-5.4365733113673764E-2</v>
      </c>
      <c r="H28" s="17" t="s">
        <v>27</v>
      </c>
      <c r="I28" s="18">
        <v>2414</v>
      </c>
      <c r="J28" s="19">
        <v>2249</v>
      </c>
      <c r="K28" s="20">
        <f t="shared" si="6"/>
        <v>-165</v>
      </c>
      <c r="L28" s="13">
        <f t="shared" si="7"/>
        <v>-6.8351284175642069E-2</v>
      </c>
    </row>
    <row r="29" spans="2:12" x14ac:dyDescent="0.25">
      <c r="B29" s="21" t="s">
        <v>30</v>
      </c>
      <c r="C29" s="22">
        <v>1613</v>
      </c>
      <c r="D29" s="23">
        <v>352</v>
      </c>
      <c r="E29" s="24">
        <f t="shared" si="4"/>
        <v>-1261</v>
      </c>
      <c r="F29" s="16">
        <f t="shared" si="5"/>
        <v>-0.78177309361438319</v>
      </c>
      <c r="H29" s="21" t="s">
        <v>26</v>
      </c>
      <c r="I29" s="22">
        <v>2941</v>
      </c>
      <c r="J29" s="23">
        <v>2205</v>
      </c>
      <c r="K29" s="24">
        <f t="shared" si="6"/>
        <v>-736</v>
      </c>
      <c r="L29" s="16">
        <f t="shared" si="7"/>
        <v>-0.25025501530091809</v>
      </c>
    </row>
    <row r="30" spans="2:12" x14ac:dyDescent="0.25">
      <c r="B30" s="17" t="s">
        <v>16</v>
      </c>
      <c r="C30" s="18">
        <v>1383</v>
      </c>
      <c r="D30" s="19">
        <v>320</v>
      </c>
      <c r="E30" s="20">
        <f t="shared" si="4"/>
        <v>-1063</v>
      </c>
      <c r="F30" s="13">
        <f t="shared" si="5"/>
        <v>-0.76861894432393352</v>
      </c>
      <c r="H30" s="17" t="s">
        <v>28</v>
      </c>
      <c r="I30" s="18">
        <v>3783</v>
      </c>
      <c r="J30" s="19">
        <v>1966</v>
      </c>
      <c r="K30" s="20">
        <f t="shared" si="6"/>
        <v>-1817</v>
      </c>
      <c r="L30" s="13">
        <f t="shared" si="7"/>
        <v>-0.48030663494581016</v>
      </c>
    </row>
    <row r="31" spans="2:12" x14ac:dyDescent="0.25">
      <c r="B31" s="21" t="s">
        <v>26</v>
      </c>
      <c r="C31" s="22">
        <v>1181</v>
      </c>
      <c r="D31" s="23">
        <v>303</v>
      </c>
      <c r="E31" s="24">
        <f t="shared" si="4"/>
        <v>-878</v>
      </c>
      <c r="F31" s="16">
        <f t="shared" si="5"/>
        <v>-0.74343776460626587</v>
      </c>
      <c r="H31" s="21" t="s">
        <v>29</v>
      </c>
      <c r="I31" s="22">
        <v>1489</v>
      </c>
      <c r="J31" s="23">
        <v>1471</v>
      </c>
      <c r="K31" s="24">
        <f t="shared" si="6"/>
        <v>-18</v>
      </c>
      <c r="L31" s="16">
        <f t="shared" si="7"/>
        <v>-1.2088650100738785E-2</v>
      </c>
    </row>
    <row r="32" spans="2:12" x14ac:dyDescent="0.25">
      <c r="B32" s="17" t="s">
        <v>13</v>
      </c>
      <c r="C32" s="18">
        <v>2144</v>
      </c>
      <c r="D32" s="19">
        <v>1180</v>
      </c>
      <c r="E32" s="20">
        <f t="shared" si="4"/>
        <v>-964</v>
      </c>
      <c r="F32" s="13">
        <f>(D32/C32)-1</f>
        <v>-0.44962686567164178</v>
      </c>
      <c r="H32" s="17" t="s">
        <v>30</v>
      </c>
      <c r="I32" s="18">
        <v>2530</v>
      </c>
      <c r="J32" s="19">
        <v>993</v>
      </c>
      <c r="K32" s="20">
        <f t="shared" si="6"/>
        <v>-1537</v>
      </c>
      <c r="L32" s="13">
        <f t="shared" si="7"/>
        <v>-0.60750988142292495</v>
      </c>
    </row>
    <row r="33" spans="2:12" x14ac:dyDescent="0.25">
      <c r="B33" s="21" t="s">
        <v>31</v>
      </c>
      <c r="C33" s="22">
        <v>203</v>
      </c>
      <c r="D33" s="23">
        <v>79</v>
      </c>
      <c r="E33" s="24">
        <f t="shared" si="4"/>
        <v>-124</v>
      </c>
      <c r="F33" s="16">
        <f t="shared" si="5"/>
        <v>-0.61083743842364524</v>
      </c>
      <c r="H33" s="21" t="s">
        <v>31</v>
      </c>
      <c r="I33" s="22">
        <v>384</v>
      </c>
      <c r="J33" s="23">
        <v>277</v>
      </c>
      <c r="K33" s="24">
        <f t="shared" si="6"/>
        <v>-107</v>
      </c>
      <c r="L33" s="16">
        <f t="shared" si="7"/>
        <v>-0.27864583333333337</v>
      </c>
    </row>
    <row r="34" spans="2:12" ht="15.75" thickBot="1" x14ac:dyDescent="0.3">
      <c r="B34" s="25" t="s">
        <v>32</v>
      </c>
      <c r="C34" s="26">
        <v>17107</v>
      </c>
      <c r="D34" s="27">
        <v>3223</v>
      </c>
      <c r="E34" s="28">
        <f t="shared" si="4"/>
        <v>-13884</v>
      </c>
      <c r="F34" s="29">
        <f t="shared" si="5"/>
        <v>-0.81159759162915768</v>
      </c>
      <c r="H34" s="25" t="s">
        <v>32</v>
      </c>
      <c r="I34" s="26">
        <v>40744</v>
      </c>
      <c r="J34" s="27">
        <v>21299</v>
      </c>
      <c r="K34" s="28">
        <f t="shared" si="6"/>
        <v>-19445</v>
      </c>
      <c r="L34" s="29">
        <f t="shared" si="7"/>
        <v>-0.47724818378166112</v>
      </c>
    </row>
    <row r="35" spans="2:12" x14ac:dyDescent="0.25">
      <c r="B35" s="41" t="s">
        <v>62</v>
      </c>
      <c r="H35" s="41" t="s">
        <v>71</v>
      </c>
    </row>
    <row r="36" spans="2:12" ht="15.75" thickBot="1" x14ac:dyDescent="0.3">
      <c r="B36" s="2" t="s">
        <v>65</v>
      </c>
      <c r="H36" s="2" t="s">
        <v>69</v>
      </c>
    </row>
    <row r="37" spans="2:12" ht="15.75" thickTop="1" x14ac:dyDescent="0.25">
      <c r="B37" s="76"/>
      <c r="C37" s="78" t="s">
        <v>2</v>
      </c>
      <c r="D37" s="79" t="s">
        <v>3</v>
      </c>
      <c r="E37" s="81" t="s">
        <v>1</v>
      </c>
      <c r="F37" s="82"/>
      <c r="H37" s="76"/>
      <c r="I37" s="78" t="s">
        <v>2</v>
      </c>
      <c r="J37" s="79" t="s">
        <v>3</v>
      </c>
      <c r="K37" s="81" t="s">
        <v>1</v>
      </c>
      <c r="L37" s="82"/>
    </row>
    <row r="38" spans="2:12" ht="15.75" thickBot="1" x14ac:dyDescent="0.3">
      <c r="B38" s="77"/>
      <c r="C38" s="77"/>
      <c r="D38" s="80"/>
      <c r="E38" s="3" t="s">
        <v>4</v>
      </c>
      <c r="F38" s="3" t="s">
        <v>5</v>
      </c>
      <c r="H38" s="77"/>
      <c r="I38" s="77"/>
      <c r="J38" s="80"/>
      <c r="K38" s="3" t="s">
        <v>4</v>
      </c>
      <c r="L38" s="3" t="s">
        <v>5</v>
      </c>
    </row>
    <row r="39" spans="2:12" x14ac:dyDescent="0.25">
      <c r="B39" s="4" t="s">
        <v>6</v>
      </c>
      <c r="C39" s="5">
        <v>170177</v>
      </c>
      <c r="D39" s="6">
        <v>79873</v>
      </c>
      <c r="E39" s="7">
        <f>D39-C39</f>
        <v>-90304</v>
      </c>
      <c r="F39" s="8">
        <f>(D39/C39)-1</f>
        <v>-0.5306475023064221</v>
      </c>
      <c r="H39" s="4" t="s">
        <v>6</v>
      </c>
      <c r="I39" s="5">
        <v>458236</v>
      </c>
      <c r="J39" s="6">
        <v>333793</v>
      </c>
      <c r="K39" s="7">
        <f>J39-I39</f>
        <v>-124443</v>
      </c>
      <c r="L39" s="8">
        <f>(J39/I39)-1</f>
        <v>-0.27156967152297073</v>
      </c>
    </row>
    <row r="40" spans="2:12" x14ac:dyDescent="0.25">
      <c r="D40" s="9"/>
      <c r="J40" s="9"/>
    </row>
    <row r="41" spans="2:12" x14ac:dyDescent="0.25">
      <c r="B41" s="10" t="s">
        <v>34</v>
      </c>
      <c r="C41" s="20">
        <v>9900</v>
      </c>
      <c r="D41" s="12">
        <v>3450</v>
      </c>
      <c r="E41" s="20">
        <f t="shared" ref="E41:E49" si="8">D41-C41</f>
        <v>-6450</v>
      </c>
      <c r="F41" s="13">
        <f t="shared" ref="F41:F49" si="9">(D41/C41)-1</f>
        <v>-0.65151515151515149</v>
      </c>
      <c r="H41" s="10" t="s">
        <v>34</v>
      </c>
      <c r="I41" s="20">
        <v>25167</v>
      </c>
      <c r="J41" s="12">
        <v>16352</v>
      </c>
      <c r="K41" s="20">
        <f t="shared" ref="K41:K49" si="10">J41-I41</f>
        <v>-8815</v>
      </c>
      <c r="L41" s="13">
        <f t="shared" ref="L41:L49" si="11">(J41/I41)-1</f>
        <v>-0.35026026145349065</v>
      </c>
    </row>
    <row r="42" spans="2:12" x14ac:dyDescent="0.25">
      <c r="B42" t="s">
        <v>35</v>
      </c>
      <c r="C42" s="24">
        <v>37251</v>
      </c>
      <c r="D42" s="15">
        <v>24439</v>
      </c>
      <c r="E42" s="24">
        <f t="shared" si="8"/>
        <v>-12812</v>
      </c>
      <c r="F42" s="16">
        <f t="shared" si="9"/>
        <v>-0.34393707551475128</v>
      </c>
      <c r="H42" t="s">
        <v>35</v>
      </c>
      <c r="I42" s="24">
        <v>120682</v>
      </c>
      <c r="J42" s="15">
        <v>101256</v>
      </c>
      <c r="K42" s="24">
        <f t="shared" si="10"/>
        <v>-19426</v>
      </c>
      <c r="L42" s="16">
        <f t="shared" si="11"/>
        <v>-0.16096849571601402</v>
      </c>
    </row>
    <row r="43" spans="2:12" x14ac:dyDescent="0.25">
      <c r="B43" s="10" t="s">
        <v>36</v>
      </c>
      <c r="C43" s="20">
        <v>25555</v>
      </c>
      <c r="D43" s="12">
        <v>11776</v>
      </c>
      <c r="E43" s="20">
        <f t="shared" si="8"/>
        <v>-13779</v>
      </c>
      <c r="F43" s="13">
        <f t="shared" si="9"/>
        <v>-0.53918998239092153</v>
      </c>
      <c r="H43" s="10" t="s">
        <v>36</v>
      </c>
      <c r="I43" s="20">
        <v>62457</v>
      </c>
      <c r="J43" s="12">
        <v>54355</v>
      </c>
      <c r="K43" s="20">
        <f t="shared" si="10"/>
        <v>-8102</v>
      </c>
      <c r="L43" s="13">
        <f t="shared" si="11"/>
        <v>-0.12972124821877451</v>
      </c>
    </row>
    <row r="44" spans="2:12" x14ac:dyDescent="0.25">
      <c r="B44" t="s">
        <v>37</v>
      </c>
      <c r="C44" s="24">
        <v>9658</v>
      </c>
      <c r="D44" s="15">
        <v>3202</v>
      </c>
      <c r="E44" s="24">
        <f t="shared" si="8"/>
        <v>-6456</v>
      </c>
      <c r="F44" s="16">
        <f t="shared" si="9"/>
        <v>-0.66846137916752957</v>
      </c>
      <c r="H44" t="s">
        <v>37</v>
      </c>
      <c r="I44" s="24">
        <v>21610</v>
      </c>
      <c r="J44" s="15">
        <v>12651</v>
      </c>
      <c r="K44" s="24">
        <f t="shared" si="10"/>
        <v>-8959</v>
      </c>
      <c r="L44" s="16">
        <f t="shared" si="11"/>
        <v>-0.41457658491439153</v>
      </c>
    </row>
    <row r="45" spans="2:12" x14ac:dyDescent="0.25">
      <c r="B45" s="10" t="s">
        <v>38</v>
      </c>
      <c r="C45" s="20">
        <v>8723</v>
      </c>
      <c r="D45" s="12">
        <v>11210</v>
      </c>
      <c r="E45" s="20">
        <f t="shared" si="8"/>
        <v>2487</v>
      </c>
      <c r="F45" s="13">
        <f t="shared" si="9"/>
        <v>0.28510833428866222</v>
      </c>
      <c r="H45" s="10" t="s">
        <v>38</v>
      </c>
      <c r="I45" s="20">
        <v>23684</v>
      </c>
      <c r="J45" s="12">
        <v>29180</v>
      </c>
      <c r="K45" s="20">
        <f t="shared" si="10"/>
        <v>5496</v>
      </c>
      <c r="L45" s="13">
        <f t="shared" si="11"/>
        <v>0.23205539604796477</v>
      </c>
    </row>
    <row r="46" spans="2:12" x14ac:dyDescent="0.25">
      <c r="B46" t="s">
        <v>39</v>
      </c>
      <c r="C46" s="24">
        <v>44059</v>
      </c>
      <c r="D46" s="15">
        <v>16635</v>
      </c>
      <c r="E46" s="24">
        <f t="shared" si="8"/>
        <v>-27424</v>
      </c>
      <c r="F46" s="16">
        <f t="shared" si="9"/>
        <v>-0.62243809437345377</v>
      </c>
      <c r="H46" t="s">
        <v>39</v>
      </c>
      <c r="I46" s="24">
        <v>105997</v>
      </c>
      <c r="J46" s="15">
        <v>56663</v>
      </c>
      <c r="K46" s="24">
        <f t="shared" si="10"/>
        <v>-49334</v>
      </c>
      <c r="L46" s="16">
        <f t="shared" si="11"/>
        <v>-0.46542826683774075</v>
      </c>
    </row>
    <row r="47" spans="2:12" x14ac:dyDescent="0.25">
      <c r="B47" s="10" t="s">
        <v>40</v>
      </c>
      <c r="C47" s="20">
        <v>15780</v>
      </c>
      <c r="D47" s="12">
        <v>4758</v>
      </c>
      <c r="E47" s="20">
        <f t="shared" si="8"/>
        <v>-11022</v>
      </c>
      <c r="F47" s="13">
        <f t="shared" si="9"/>
        <v>-0.69847908745247156</v>
      </c>
      <c r="H47" s="10" t="s">
        <v>40</v>
      </c>
      <c r="I47" s="20">
        <v>50234</v>
      </c>
      <c r="J47" s="12">
        <v>36452</v>
      </c>
      <c r="K47" s="20">
        <f t="shared" si="10"/>
        <v>-13782</v>
      </c>
      <c r="L47" s="13">
        <f t="shared" si="11"/>
        <v>-0.27435601385515784</v>
      </c>
    </row>
    <row r="48" spans="2:12" x14ac:dyDescent="0.25">
      <c r="B48" t="s">
        <v>41</v>
      </c>
      <c r="C48" s="30">
        <v>2144</v>
      </c>
      <c r="D48" s="23">
        <v>1180</v>
      </c>
      <c r="E48" s="24">
        <f t="shared" si="8"/>
        <v>-964</v>
      </c>
      <c r="F48" s="16">
        <f t="shared" si="9"/>
        <v>-0.44962686567164178</v>
      </c>
      <c r="H48" t="s">
        <v>41</v>
      </c>
      <c r="I48" s="30">
        <v>7661</v>
      </c>
      <c r="J48" s="23">
        <v>5585</v>
      </c>
      <c r="K48" s="24">
        <f t="shared" si="10"/>
        <v>-2076</v>
      </c>
      <c r="L48" s="16">
        <f t="shared" si="11"/>
        <v>-0.2709829004046469</v>
      </c>
    </row>
    <row r="49" spans="2:12" ht="15.75" thickBot="1" x14ac:dyDescent="0.3">
      <c r="B49" s="31" t="s">
        <v>42</v>
      </c>
      <c r="C49" s="26">
        <v>17107</v>
      </c>
      <c r="D49" s="27">
        <v>3223</v>
      </c>
      <c r="E49" s="28">
        <f t="shared" si="8"/>
        <v>-13884</v>
      </c>
      <c r="F49" s="29">
        <f t="shared" si="9"/>
        <v>-0.81159759162915768</v>
      </c>
      <c r="H49" s="31" t="s">
        <v>42</v>
      </c>
      <c r="I49" s="26">
        <v>40744</v>
      </c>
      <c r="J49" s="27">
        <v>21299</v>
      </c>
      <c r="K49" s="28">
        <f t="shared" si="10"/>
        <v>-19445</v>
      </c>
      <c r="L49" s="29">
        <f t="shared" si="11"/>
        <v>-0.47724818378166112</v>
      </c>
    </row>
    <row r="50" spans="2:12" x14ac:dyDescent="0.25">
      <c r="C50" s="24"/>
      <c r="D50" s="24"/>
      <c r="I50" s="24"/>
      <c r="J50" s="24"/>
    </row>
    <row r="51" spans="2:12" x14ac:dyDescent="0.25">
      <c r="B51" s="2" t="s">
        <v>43</v>
      </c>
      <c r="C51" s="32">
        <v>43271</v>
      </c>
      <c r="D51" s="33">
        <v>15738</v>
      </c>
      <c r="E51" s="33">
        <f>D51-C51</f>
        <v>-27533</v>
      </c>
      <c r="F51" s="34">
        <f>(D51/C51)-1</f>
        <v>-0.63629220494095351</v>
      </c>
      <c r="H51" s="2" t="s">
        <v>43</v>
      </c>
      <c r="I51" s="32">
        <v>124431</v>
      </c>
      <c r="J51" s="33">
        <v>88263</v>
      </c>
      <c r="K51" s="33">
        <f>J51-I51</f>
        <v>-36168</v>
      </c>
      <c r="L51" s="34">
        <f>(J51/I51)-1</f>
        <v>-0.290667116715288</v>
      </c>
    </row>
    <row r="53" spans="2:12" ht="43.5" customHeight="1" x14ac:dyDescent="0.25">
      <c r="B53" s="88" t="s">
        <v>107</v>
      </c>
      <c r="C53" s="88"/>
      <c r="D53" s="88"/>
      <c r="E53" s="88"/>
      <c r="F53" s="88"/>
      <c r="G53" s="89"/>
      <c r="H53" s="89"/>
      <c r="I53" s="89"/>
      <c r="J53" s="89"/>
      <c r="K53" s="89"/>
      <c r="L53" s="89"/>
    </row>
    <row r="54" spans="2:12" x14ac:dyDescent="0.25">
      <c r="B54" s="44" t="s">
        <v>48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B53:L53"/>
    <mergeCell ref="J37:J38"/>
    <mergeCell ref="K37:L37"/>
    <mergeCell ref="B37:B38"/>
    <mergeCell ref="C37:C38"/>
    <mergeCell ref="D37:D38"/>
    <mergeCell ref="E37:F37"/>
    <mergeCell ref="H37:H38"/>
    <mergeCell ref="I37:I38"/>
  </mergeCells>
  <conditionalFormatting sqref="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{7C452226-538B-47B5-AC9F-21898E3B9A64}</x14:id>
        </ext>
      </extLst>
    </cfRule>
  </conditionalFormatting>
  <conditionalFormatting sqref="F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{A3E37F1F-3DB3-42F3-BE97-402B2FAC5946}</x14:id>
        </ext>
      </extLst>
    </cfRule>
  </conditionalFormatting>
  <conditionalFormatting sqref="F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{B7AFC0E8-0977-4912-A71D-E8EB7D5E1BC2}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{BFE28EE6-4AE2-4505-9459-27AB04EE6527}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{0A29A854-FF9D-42C1-B3BA-67980E841316}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{F254BFF9-6D0C-4F38-877E-E5B7C1592902}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{A349099D-C3AF-4C81-987C-1B9F2F7E31F2}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{1D5600A5-045C-422E-B860-4D690BE4A1B2}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{9A182154-030B-464C-83B3-FD79B32CE763}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{816E8E53-907F-4DAD-9AE1-2B52076B00B8}</x14:id>
        </ext>
      </extLst>
    </cfRule>
  </conditionalFormatting>
  <conditionalFormatting sqref="F7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{8F98A68D-2109-4BD6-98F9-76638DFFDEEB}</x14:id>
        </ext>
      </extLst>
    </cfRule>
  </conditionalFormatting>
  <conditionalFormatting sqref="F39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{D93B554A-C3DC-4E49-8C15-BEF25DC2B927}</x14:id>
        </ext>
      </extLst>
    </cfRule>
  </conditionalFormatting>
  <conditionalFormatting sqref="F2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{A1E1CC33-5E5C-4E9D-80B1-0E4838D1B320}</x14:id>
        </ext>
      </extLst>
    </cfRule>
  </conditionalFormatting>
  <conditionalFormatting sqref="F2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{763FEC9E-AF77-41AE-8B99-C4CAB1BB8255}</x14:id>
        </ext>
      </extLst>
    </cfRule>
  </conditionalFormatting>
  <conditionalFormatting sqref="F2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{E0A946B6-F2A6-47E7-9AED-239DC252D7FE}</x14:id>
        </ext>
      </extLst>
    </cfRule>
  </conditionalFormatting>
  <conditionalFormatting sqref="F2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{5452E213-7844-47E7-A105-72FFA19B7D55}</x14:id>
        </ext>
      </extLst>
    </cfRule>
  </conditionalFormatting>
  <conditionalFormatting sqref="F18:F24 F26:F34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{29DAFF2D-6319-4FE4-A7FF-715B4ABD5ABC}</x14:id>
        </ext>
      </extLst>
    </cfRule>
  </conditionalFormatting>
  <conditionalFormatting sqref="F7:F16 F5 F18:F24 F26:F3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{25685A2F-2ECC-4987-928E-8B793E0905A2}</x14:id>
        </ext>
      </extLst>
    </cfRule>
  </conditionalFormatting>
  <conditionalFormatting sqref="F39:F51 F18:F24 F7:F16 F5 F26:F34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{C6621F5C-FB84-4422-BC39-4DD239422A02}</x14:id>
        </ext>
      </extLst>
    </cfRule>
  </conditionalFormatting>
  <conditionalFormatting sqref="F5:F16 F18:F24 F39:F51 F26:F3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{7717FB5D-E147-46CE-9C05-BA746A91C745}</x14:id>
        </ext>
      </extLst>
    </cfRule>
  </conditionalFormatting>
  <conditionalFormatting sqref="F39:F51 F18:F34 F5:F1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{344681C8-ABC8-4AF9-BE31-AD8EC788BE79}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{41094DAB-13A4-4325-8344-3C725574B270}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{E60F8DB5-3EDA-4ABB-A42A-85F0061FAC86}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{38EC3E7A-A43F-41A4-93B3-C12BF3E2102A}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{BBACD967-0DAE-4FE4-836D-3F617D479969}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{7113A84A-7083-4C9D-97C9-248B19F42BA3}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{7BD5513F-31F2-4E12-AF8C-83502D16FB3D}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{779BB9DF-C2AA-4F31-BA58-F630216125C4}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{338E7B64-7A7B-4EB8-9D8F-DF4B42565087}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{09FCAF88-04F0-4573-AC9E-12A419FBA653}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{46AD2259-B6CF-4889-90AF-95075FE5F9B6}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{AC10FA21-3CD8-48CA-B3E5-FBB0735B4CC0}</x14:id>
        </ext>
      </extLst>
    </cfRule>
  </conditionalFormatting>
  <conditionalFormatting sqref="L3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{0576CCBF-A015-4177-99C4-2DD004290F60}</x14:id>
        </ext>
      </extLst>
    </cfRule>
  </conditionalFormatting>
  <conditionalFormatting sqref="L2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{39249F64-0A22-4262-9DC3-953E2AFE34F1}</x14:id>
        </ext>
      </extLst>
    </cfRule>
  </conditionalFormatting>
  <conditionalFormatting sqref="L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{B24C118D-BCF3-4AEC-8880-3559A8F6E76D}</x14:id>
        </ext>
      </extLst>
    </cfRule>
  </conditionalFormatting>
  <conditionalFormatting sqref="L2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{75815C52-2983-4246-A903-CF76FA4C44B5}</x14:id>
        </ext>
      </extLst>
    </cfRule>
  </conditionalFormatting>
  <conditionalFormatting sqref="L2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{DAB8E09B-DE24-49D4-B471-8482BAA40B06}</x14:id>
        </ext>
      </extLst>
    </cfRule>
  </conditionalFormatting>
  <conditionalFormatting sqref="L18:L24 L26:L34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{4166B0EC-0A98-4204-B422-BBD3D467E911}</x14:id>
        </ext>
      </extLst>
    </cfRule>
  </conditionalFormatting>
  <conditionalFormatting sqref="L7:L16 L5 L18:L24 L26:L3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{DAD63B3E-02C8-42EA-98A7-CCDF38BBA01B}</x14:id>
        </ext>
      </extLst>
    </cfRule>
  </conditionalFormatting>
  <conditionalFormatting sqref="L39:L51 L18:L24 L7:L16 L5 L26:L34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{9D22C029-19C9-400D-905C-7B3F0DB1DC68}</x14:id>
        </ext>
      </extLst>
    </cfRule>
  </conditionalFormatting>
  <conditionalFormatting sqref="L5:L16 L18:L24 L39:L51 L26:L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{C039CDC6-A1E4-4145-B126-07FBFF2367D1}</x14:id>
        </ext>
      </extLst>
    </cfRule>
  </conditionalFormatting>
  <conditionalFormatting sqref="L39:L51 L18:L34 L5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{CD3A9C7D-215D-4C91-A2CA-BA1D623F2CFE}</x14:id>
        </ext>
      </extLst>
    </cfRule>
  </conditionalFormatting>
  <conditionalFormatting sqref="F5:F16 F18:F34 F39 F41:F49 F5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{61B199D0-51B2-4EE9-A2C2-695AF90EE436}</x14:id>
        </ext>
      </extLst>
    </cfRule>
  </conditionalFormatting>
  <conditionalFormatting sqref="L7:L16 L5 L18:L34 L39 L41:L49 L5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{F63CE7FC-8092-4BF0-A478-2CFC619F17A2}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:D4 C37:D38 I37:J38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452226-538B-47B5-AC9F-21898E3B9A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3E37F1F-3DB3-42F3-BE97-402B2FAC59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B7AFC0E8-0977-4912-A71D-E8EB7D5E1B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FE28EE6-4AE2-4505-9459-27AB04EE65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0A29A854-FF9D-42C1-B3BA-67980E8413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F254BFF9-6D0C-4F38-877E-E5B7C15929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A349099D-C3AF-4C81-987C-1B9F2F7E31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1D5600A5-045C-422E-B860-4D690BE4A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A182154-030B-464C-83B3-FD79B32CE7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16E8E53-907F-4DAD-9AE1-2B52076B00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F98A68D-2109-4BD6-98F9-76638DFFDE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D93B554A-C3DC-4E49-8C15-BEF25DC2B9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A1E1CC33-5E5C-4E9D-80B1-0E4838D1B3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763FEC9E-AF77-41AE-8B99-C4CAB1BB82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E0A946B6-F2A6-47E7-9AED-239DC252D7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5452E213-7844-47E7-A105-72FFA19B7D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9DAFF2D-6319-4FE4-A7FF-715B4ABD5A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25685A2F-2ECC-4987-928E-8B793E0905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C6621F5C-FB84-4422-BC39-4DD239422A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7717FB5D-E147-46CE-9C05-BA746A91C7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344681C8-ABC8-4AF9-BE31-AD8EC788BE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  <x14:conditionalFormatting xmlns:xm="http://schemas.microsoft.com/office/excel/2006/main">
          <x14:cfRule type="dataBar" id="{41094DAB-13A4-4325-8344-3C725574B2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E60F8DB5-3EDA-4ABB-A42A-85F0061FAC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8EC3E7A-A43F-41A4-93B3-C12BF3E210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BBACD967-0DAE-4FE4-836D-3F617D4799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7113A84A-7083-4C9D-97C9-248B19F42B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7BD5513F-31F2-4E12-AF8C-83502D16FB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779BB9DF-C2AA-4F31-BA58-F630216125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338E7B64-7A7B-4EB8-9D8F-DF4B425650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09FCAF88-04F0-4573-AC9E-12A419FBA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46AD2259-B6CF-4889-90AF-95075FE5F9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C10FA21-3CD8-48CA-B3E5-FBB0735B4C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0576CCBF-A015-4177-99C4-2DD004290F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</xm:sqref>
        </x14:conditionalFormatting>
        <x14:conditionalFormatting xmlns:xm="http://schemas.microsoft.com/office/excel/2006/main">
          <x14:cfRule type="dataBar" id="{39249F64-0A22-4262-9DC3-953E2AFE34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B24C118D-BCF3-4AEC-8880-3559A8F6E7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75815C52-2983-4246-A903-CF76FA4C44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DAB8E09B-DE24-49D4-B471-8482BAA40B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4166B0EC-0A98-4204-B422-BBD3D467E9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L18:L24 L26:L34</xm:sqref>
        </x14:conditionalFormatting>
        <x14:conditionalFormatting xmlns:xm="http://schemas.microsoft.com/office/excel/2006/main">
          <x14:cfRule type="dataBar" id="{DAD63B3E-02C8-42EA-98A7-CCDF38BBA0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L18:L24 L26:L34</xm:sqref>
        </x14:conditionalFormatting>
        <x14:conditionalFormatting xmlns:xm="http://schemas.microsoft.com/office/excel/2006/main">
          <x14:cfRule type="dataBar" id="{9D22C029-19C9-400D-905C-7B3F0DB1DC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L39:L51 L18:L24 L7:L16 L5 L26:L34</xm:sqref>
        </x14:conditionalFormatting>
        <x14:conditionalFormatting xmlns:xm="http://schemas.microsoft.com/office/excel/2006/main">
          <x14:cfRule type="dataBar" id="{C039CDC6-A1E4-4145-B126-07FBFF2367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L18:L24 L39:L51 L26:L34</xm:sqref>
        </x14:conditionalFormatting>
        <x14:conditionalFormatting xmlns:xm="http://schemas.microsoft.com/office/excel/2006/main">
          <x14:cfRule type="dataBar" id="{CD3A9C7D-215D-4C91-A2CA-BA1D623F2C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L39:L51 L18:L34 L5:L16</xm:sqref>
        </x14:conditionalFormatting>
        <x14:conditionalFormatting xmlns:xm="http://schemas.microsoft.com/office/excel/2006/main">
          <x14:cfRule type="dataBar" id="{61B199D0-51B2-4EE9-A2C2-695AF90EE4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F18:F34 F39 F41:F49 F51</xm:sqref>
        </x14:conditionalFormatting>
        <x14:conditionalFormatting xmlns:xm="http://schemas.microsoft.com/office/excel/2006/main">
          <x14:cfRule type="dataBar" id="{F63CE7FC-8092-4BF0-A478-2CFC619F17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L18:L34 L39 L41:L49 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2"/>
  <sheetViews>
    <sheetView workbookViewId="0">
      <selection activeCell="P17" sqref="P17"/>
    </sheetView>
  </sheetViews>
  <sheetFormatPr defaultRowHeight="15" x14ac:dyDescent="0.25"/>
  <cols>
    <col min="2" max="2" width="20.5703125" customWidth="1"/>
    <col min="5" max="5" width="9.42578125" customWidth="1"/>
    <col min="6" max="6" width="9" customWidth="1"/>
    <col min="7" max="7" width="7.85546875" customWidth="1"/>
    <col min="8" max="8" width="19.5703125" customWidth="1"/>
    <col min="9" max="9" width="10.5703125" customWidth="1"/>
    <col min="11" max="12" width="9.85546875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74</v>
      </c>
      <c r="H2" s="2" t="s">
        <v>75</v>
      </c>
    </row>
    <row r="3" spans="2:12" ht="15.75" thickTop="1" x14ac:dyDescent="0.25">
      <c r="B3" s="76"/>
      <c r="C3" s="78" t="s">
        <v>2</v>
      </c>
      <c r="D3" s="79" t="s">
        <v>3</v>
      </c>
      <c r="E3" s="81" t="s">
        <v>1</v>
      </c>
      <c r="F3" s="82"/>
      <c r="H3" s="76"/>
      <c r="I3" s="78" t="s">
        <v>2</v>
      </c>
      <c r="J3" s="79" t="s">
        <v>3</v>
      </c>
      <c r="K3" s="81" t="s">
        <v>1</v>
      </c>
      <c r="L3" s="82"/>
    </row>
    <row r="4" spans="2:12" ht="15.75" thickBot="1" x14ac:dyDescent="0.3">
      <c r="B4" s="77"/>
      <c r="C4" s="77"/>
      <c r="D4" s="80"/>
      <c r="E4" s="3" t="s">
        <v>4</v>
      </c>
      <c r="F4" s="3" t="s">
        <v>5</v>
      </c>
      <c r="H4" s="77"/>
      <c r="I4" s="77"/>
      <c r="J4" s="80"/>
      <c r="K4" s="3" t="s">
        <v>4</v>
      </c>
      <c r="L4" s="3" t="s">
        <v>5</v>
      </c>
    </row>
    <row r="5" spans="2:12" x14ac:dyDescent="0.25">
      <c r="B5" s="46" t="s">
        <v>72</v>
      </c>
      <c r="C5" s="5">
        <v>120306</v>
      </c>
      <c r="D5" s="6">
        <v>924</v>
      </c>
      <c r="E5" s="5">
        <f>D5-C5</f>
        <v>-119382</v>
      </c>
      <c r="F5" s="47">
        <f>(D5/C5)-1</f>
        <v>-0.99231958505810181</v>
      </c>
      <c r="G5" s="48"/>
      <c r="H5" s="46" t="s">
        <v>72</v>
      </c>
      <c r="I5" s="5">
        <v>578542</v>
      </c>
      <c r="J5" s="6">
        <v>334717</v>
      </c>
      <c r="K5" s="5">
        <f>J5-I5</f>
        <v>-243825</v>
      </c>
      <c r="L5" s="47">
        <f>(J5/I5)-1</f>
        <v>-0.42144736250782133</v>
      </c>
    </row>
    <row r="6" spans="2:12" x14ac:dyDescent="0.25">
      <c r="B6" s="49" t="s">
        <v>73</v>
      </c>
      <c r="C6" s="50">
        <v>60923</v>
      </c>
      <c r="D6" s="50">
        <v>338</v>
      </c>
      <c r="E6" s="50">
        <f>D6-C6</f>
        <v>-60585</v>
      </c>
      <c r="F6" s="51">
        <f>(D6/C6)-1</f>
        <v>-0.9944520131969864</v>
      </c>
      <c r="H6" s="49" t="s">
        <v>73</v>
      </c>
      <c r="I6" s="50">
        <v>185354</v>
      </c>
      <c r="J6" s="50">
        <v>88601</v>
      </c>
      <c r="K6" s="50">
        <f>J6-I6</f>
        <v>-96753</v>
      </c>
      <c r="L6" s="51">
        <f>(J6/I6)-1</f>
        <v>-0.52199035359366408</v>
      </c>
    </row>
    <row r="8" spans="2:12" x14ac:dyDescent="0.25">
      <c r="B8" s="44" t="s">
        <v>48</v>
      </c>
    </row>
    <row r="10" spans="2:12" x14ac:dyDescent="0.25">
      <c r="I10" s="32"/>
      <c r="J10" s="33"/>
    </row>
    <row r="11" spans="2:12" x14ac:dyDescent="0.25">
      <c r="I11" s="32"/>
      <c r="J11" s="33"/>
    </row>
    <row r="12" spans="2:12" x14ac:dyDescent="0.25">
      <c r="I12" s="24"/>
      <c r="J12" s="24"/>
    </row>
  </sheetData>
  <mergeCells count="8">
    <mergeCell ref="J3:J4"/>
    <mergeCell ref="K3:L3"/>
    <mergeCell ref="B3:B4"/>
    <mergeCell ref="C3:C4"/>
    <mergeCell ref="D3:D4"/>
    <mergeCell ref="E3:F3"/>
    <mergeCell ref="H3:H4"/>
    <mergeCell ref="I3:I4"/>
  </mergeCells>
  <conditionalFormatting sqref="F5:F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{75EC5C2E-10DC-460F-A94E-EFE8AAA98FC6}</x14:id>
        </ext>
      </extLst>
    </cfRule>
  </conditionalFormatting>
  <conditionalFormatting sqref="L5:L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{E760E723-174E-4702-82C7-B828B9F1370E}</x14:id>
        </ext>
      </extLst>
    </cfRule>
  </conditionalFormatting>
  <conditionalFormatting sqref="F5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{4276647A-9FF8-4265-8540-6052523F326C}</x14:id>
        </ext>
      </extLst>
    </cfRule>
  </conditionalFormatting>
  <conditionalFormatting sqref="F5:F6">
    <cfRule type="dataBar" priority="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{9E877796-11D5-439B-8711-3EF8CEEB710F}</x14:id>
        </ext>
      </extLst>
    </cfRule>
  </conditionalFormatting>
  <conditionalFormatting sqref="F6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{A8F96B1F-5912-4C0A-B447-9EECAE431206}</x14:id>
        </ext>
      </extLst>
    </cfRule>
  </conditionalFormatting>
  <conditionalFormatting sqref="F6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{D1F2267A-A06E-4C6C-A082-C9B8D665792F}</x14:id>
        </ext>
      </extLst>
    </cfRule>
  </conditionalFormatting>
  <conditionalFormatting sqref="L5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{D7F9872F-8CD0-4763-BD17-70663DE9C1AD}</x14:id>
        </ext>
      </extLst>
    </cfRule>
  </conditionalFormatting>
  <conditionalFormatting sqref="L5:L6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{8F529819-FDEE-4A12-8E8B-25D0A64FFB68}</x14:id>
        </ext>
      </extLst>
    </cfRule>
  </conditionalFormatting>
  <conditionalFormatting sqref="L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{DDE3E541-864E-455A-89A9-9E13D5909416}</x14:id>
        </ext>
      </extLst>
    </cfRule>
  </conditionalFormatting>
  <conditionalFormatting sqref="L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{B4B089D2-35B3-415A-B283-5F2990D5DC89}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:D4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EC5C2E-10DC-460F-A94E-EFE8AAA98F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760E723-174E-4702-82C7-B828B9F137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4276647A-9FF8-4265-8540-6052523F32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9E877796-11D5-439B-8711-3EF8CEEB71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A8F96B1F-5912-4C0A-B447-9EECAE4312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D1F2267A-A06E-4C6C-A082-C9B8D66579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D7F9872F-8CD0-4763-BD17-70663DE9C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8F529819-FDEE-4A12-8E8B-25D0A64FFB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DDE3E541-864E-455A-89A9-9E13D59094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B4B089D2-35B3-415A-B283-5F2990D5DC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8"/>
  <sheetViews>
    <sheetView workbookViewId="0">
      <selection activeCell="G21" sqref="G21"/>
    </sheetView>
  </sheetViews>
  <sheetFormatPr defaultRowHeight="15" x14ac:dyDescent="0.25"/>
  <cols>
    <col min="2" max="2" width="20.5703125" customWidth="1"/>
    <col min="5" max="5" width="9.42578125" customWidth="1"/>
    <col min="6" max="6" width="9" customWidth="1"/>
    <col min="7" max="7" width="7.85546875" customWidth="1"/>
    <col min="8" max="8" width="19.5703125" customWidth="1"/>
    <col min="9" max="9" width="10.5703125" customWidth="1"/>
    <col min="11" max="12" width="9.85546875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76</v>
      </c>
      <c r="H2" s="2" t="s">
        <v>77</v>
      </c>
    </row>
    <row r="3" spans="2:12" ht="15.75" thickTop="1" x14ac:dyDescent="0.25">
      <c r="B3" s="76"/>
      <c r="C3" s="78" t="s">
        <v>2</v>
      </c>
      <c r="D3" s="79" t="s">
        <v>3</v>
      </c>
      <c r="E3" s="81" t="s">
        <v>1</v>
      </c>
      <c r="F3" s="82"/>
      <c r="H3" s="76"/>
      <c r="I3" s="78" t="s">
        <v>2</v>
      </c>
      <c r="J3" s="79" t="s">
        <v>3</v>
      </c>
      <c r="K3" s="81" t="s">
        <v>1</v>
      </c>
      <c r="L3" s="82"/>
    </row>
    <row r="4" spans="2:12" ht="15.75" thickBot="1" x14ac:dyDescent="0.3">
      <c r="B4" s="77"/>
      <c r="C4" s="77"/>
      <c r="D4" s="80"/>
      <c r="E4" s="3" t="s">
        <v>4</v>
      </c>
      <c r="F4" s="3" t="s">
        <v>5</v>
      </c>
      <c r="H4" s="77"/>
      <c r="I4" s="77"/>
      <c r="J4" s="80"/>
      <c r="K4" s="3" t="s">
        <v>4</v>
      </c>
      <c r="L4" s="3" t="s">
        <v>5</v>
      </c>
    </row>
    <row r="5" spans="2:12" x14ac:dyDescent="0.25">
      <c r="B5" s="46" t="s">
        <v>72</v>
      </c>
      <c r="C5" s="5">
        <v>126309</v>
      </c>
      <c r="D5" s="6">
        <v>1035</v>
      </c>
      <c r="E5" s="5">
        <f>D5-C5</f>
        <v>-125274</v>
      </c>
      <c r="F5" s="47">
        <f>(D5/C5)-1</f>
        <v>-0.99180580956226394</v>
      </c>
      <c r="G5" s="48"/>
      <c r="H5" s="46" t="s">
        <v>72</v>
      </c>
      <c r="I5" s="5">
        <v>704851</v>
      </c>
      <c r="J5" s="6">
        <v>335752</v>
      </c>
      <c r="K5" s="5">
        <f>J5-I5</f>
        <v>-369099</v>
      </c>
      <c r="L5" s="47">
        <f>(J5/I5)-1</f>
        <v>-0.52365535411030129</v>
      </c>
    </row>
    <row r="6" spans="2:12" x14ac:dyDescent="0.25">
      <c r="B6" s="49" t="s">
        <v>73</v>
      </c>
      <c r="C6" s="50">
        <v>56969</v>
      </c>
      <c r="D6" s="50">
        <v>829</v>
      </c>
      <c r="E6" s="50">
        <f>D6-C6</f>
        <v>-56140</v>
      </c>
      <c r="F6" s="51">
        <f>(D6/C6)-1</f>
        <v>-0.98544822622829964</v>
      </c>
      <c r="H6" s="49" t="s">
        <v>73</v>
      </c>
      <c r="I6" s="50">
        <v>242323</v>
      </c>
      <c r="J6" s="50">
        <v>89430</v>
      </c>
      <c r="K6" s="50">
        <f>J6-I6</f>
        <v>-152893</v>
      </c>
      <c r="L6" s="51">
        <f>(J6/I6)-1</f>
        <v>-0.63094712429278277</v>
      </c>
    </row>
    <row r="7" spans="2:12" x14ac:dyDescent="0.25">
      <c r="C7" s="24"/>
      <c r="D7" s="24"/>
    </row>
    <row r="8" spans="2:12" x14ac:dyDescent="0.25">
      <c r="B8" s="44" t="s">
        <v>48</v>
      </c>
    </row>
  </sheetData>
  <mergeCells count="8">
    <mergeCell ref="J3:J4"/>
    <mergeCell ref="K3:L3"/>
    <mergeCell ref="B3:B4"/>
    <mergeCell ref="C3:C4"/>
    <mergeCell ref="D3:D4"/>
    <mergeCell ref="E3:F3"/>
    <mergeCell ref="H3:H4"/>
    <mergeCell ref="I3:I4"/>
  </mergeCells>
  <conditionalFormatting sqref="F5: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{F337B082-46C6-437D-8AFA-9597C0E993C3}</x14:id>
        </ext>
      </extLst>
    </cfRule>
  </conditionalFormatting>
  <conditionalFormatting sqref="L5:L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{59888C3C-9345-46E7-B8E2-AD237476C21E}</x14:id>
        </ext>
      </extLst>
    </cfRule>
  </conditionalFormatting>
  <conditionalFormatting sqref="F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{3AAED676-6086-4C4A-A2B5-53C2CFD224A7}</x14:id>
        </ext>
      </extLst>
    </cfRule>
  </conditionalFormatting>
  <conditionalFormatting sqref="F5:F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{29B6CA40-BC52-4FD8-8EAC-A15A74BEBB14}</x14:id>
        </ext>
      </extLst>
    </cfRule>
  </conditionalFormatting>
  <conditionalFormatting sqref="F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{917B7B0D-3C28-4255-8F94-3FB73CDF9EE2}</x14:id>
        </ext>
      </extLst>
    </cfRule>
  </conditionalFormatting>
  <conditionalFormatting sqref="F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{CF705BB8-2897-4FCF-8677-E40BBFDB0E2F}</x14:id>
        </ext>
      </extLst>
    </cfRule>
  </conditionalFormatting>
  <conditionalFormatting sqref="L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{E5325C9B-EEE8-48E7-AE28-D5FE2BD4432F}</x14:id>
        </ext>
      </extLst>
    </cfRule>
  </conditionalFormatting>
  <conditionalFormatting sqref="L5:L6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{DD7C7785-1BD2-44EC-92F9-8020D7542CF9}</x14:id>
        </ext>
      </extLst>
    </cfRule>
  </conditionalFormatting>
  <conditionalFormatting sqref="L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{46E4646A-B792-4CB8-9FBF-580055666093}</x14:id>
        </ext>
      </extLst>
    </cfRule>
  </conditionalFormatting>
  <conditionalFormatting sqref="L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{064EB5A1-292E-49A2-948C-01B1026C6F8C}</x14:id>
        </ext>
      </extLst>
    </cfRule>
  </conditionalFormatting>
  <pageMargins left="0.7" right="0.7" top="0.75" bottom="0.75" header="0.3" footer="0.3"/>
  <ignoredErrors>
    <ignoredError sqref="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37B082-46C6-437D-8AFA-9597C0E993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59888C3C-9345-46E7-B8E2-AD237476C2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3AAED676-6086-4C4A-A2B5-53C2CFD224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29B6CA40-BC52-4FD8-8EAC-A15A74BEBB1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917B7B0D-3C28-4255-8F94-3FB73CDF9E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CF705BB8-2897-4FCF-8677-E40BBFDB0E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E5325C9B-EEE8-48E7-AE28-D5FE2BD44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DD7C7785-1BD2-44EC-92F9-8020D7542C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46E4646A-B792-4CB8-9FBF-5800556660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064EB5A1-292E-49A2-948C-01B1026C6F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D75C-C005-4185-9C0D-2B816DB38092}">
  <dimension ref="B1:L38"/>
  <sheetViews>
    <sheetView workbookViewId="0">
      <selection activeCell="P15" sqref="P15"/>
    </sheetView>
  </sheetViews>
  <sheetFormatPr defaultRowHeight="15" x14ac:dyDescent="0.25"/>
  <cols>
    <col min="2" max="2" width="30.7109375" customWidth="1"/>
    <col min="8" max="8" width="20.5703125" customWidth="1"/>
    <col min="9" max="9" width="10.5703125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78</v>
      </c>
      <c r="H2" s="2" t="s">
        <v>79</v>
      </c>
    </row>
    <row r="3" spans="2:12" ht="15.75" thickTop="1" x14ac:dyDescent="0.25">
      <c r="B3" s="76"/>
      <c r="C3" s="78" t="s">
        <v>2</v>
      </c>
      <c r="D3" s="79" t="s">
        <v>3</v>
      </c>
      <c r="E3" s="81" t="s">
        <v>1</v>
      </c>
      <c r="F3" s="82"/>
      <c r="H3" s="76"/>
      <c r="I3" s="78" t="s">
        <v>2</v>
      </c>
      <c r="J3" s="79" t="s">
        <v>3</v>
      </c>
      <c r="K3" s="81" t="s">
        <v>1</v>
      </c>
      <c r="L3" s="82"/>
    </row>
    <row r="4" spans="2:12" ht="15.75" thickBot="1" x14ac:dyDescent="0.3">
      <c r="B4" s="77"/>
      <c r="C4" s="77"/>
      <c r="D4" s="80"/>
      <c r="E4" s="3" t="s">
        <v>4</v>
      </c>
      <c r="F4" s="3" t="s">
        <v>5</v>
      </c>
      <c r="H4" s="77"/>
      <c r="I4" s="77"/>
      <c r="J4" s="80"/>
      <c r="K4" s="3" t="s">
        <v>4</v>
      </c>
      <c r="L4" s="3" t="s">
        <v>5</v>
      </c>
    </row>
    <row r="5" spans="2:12" x14ac:dyDescent="0.25">
      <c r="B5" s="4" t="s">
        <v>6</v>
      </c>
      <c r="C5" s="5">
        <v>194912</v>
      </c>
      <c r="D5" s="6">
        <f>SUM(D7:D16,D18)</f>
        <v>5943.1219204042955</v>
      </c>
      <c r="E5" s="7">
        <f>D5-C5</f>
        <v>-188968.87807959571</v>
      </c>
      <c r="F5" s="8">
        <f>(D5/C5)-1</f>
        <v>-0.96950869150999275</v>
      </c>
      <c r="H5" s="4" t="s">
        <v>6</v>
      </c>
      <c r="I5" s="5">
        <f>SUM(I7:I16,I18)</f>
        <v>899763</v>
      </c>
      <c r="J5" s="6">
        <f>SUM(J7:J16,J18)</f>
        <v>341695</v>
      </c>
      <c r="K5" s="7">
        <f>J5-I5</f>
        <v>-558068</v>
      </c>
      <c r="L5" s="8">
        <f>(J5/I5)-1</f>
        <v>-0.62023888512863945</v>
      </c>
    </row>
    <row r="6" spans="2:12" x14ac:dyDescent="0.25">
      <c r="B6" s="45" t="s">
        <v>90</v>
      </c>
      <c r="D6" s="9"/>
      <c r="H6" s="45" t="s">
        <v>91</v>
      </c>
      <c r="J6" s="9"/>
    </row>
    <row r="7" spans="2:12" x14ac:dyDescent="0.25">
      <c r="B7" s="10" t="s">
        <v>89</v>
      </c>
      <c r="C7" s="11">
        <v>16918</v>
      </c>
      <c r="D7" s="12">
        <v>1182</v>
      </c>
      <c r="E7" s="11">
        <f t="shared" ref="E7:E8" si="0">D7-C7</f>
        <v>-15736</v>
      </c>
      <c r="F7" s="13">
        <f t="shared" ref="F7:F8" si="1">(D7/C7)-1</f>
        <v>-0.93013358553020453</v>
      </c>
      <c r="H7" s="10" t="s">
        <v>7</v>
      </c>
      <c r="I7" s="52">
        <v>146619</v>
      </c>
      <c r="J7" s="12">
        <v>94145</v>
      </c>
      <c r="K7" s="11">
        <f t="shared" ref="K7:K16" si="2">J7-I7</f>
        <v>-52474</v>
      </c>
      <c r="L7" s="13">
        <f t="shared" ref="L7:L16" si="3">(J7/I7)-1</f>
        <v>-0.35789358814341932</v>
      </c>
    </row>
    <row r="8" spans="2:12" x14ac:dyDescent="0.25">
      <c r="B8" t="s">
        <v>80</v>
      </c>
      <c r="C8" s="14">
        <v>4366</v>
      </c>
      <c r="D8" s="15">
        <v>1050</v>
      </c>
      <c r="E8" s="14">
        <f t="shared" si="0"/>
        <v>-3316</v>
      </c>
      <c r="F8" s="16">
        <f t="shared" si="1"/>
        <v>-0.75950526797984419</v>
      </c>
      <c r="H8" t="s">
        <v>8</v>
      </c>
      <c r="I8" s="14">
        <v>210704</v>
      </c>
      <c r="J8" s="15">
        <v>50097</v>
      </c>
      <c r="K8" s="14">
        <f t="shared" si="2"/>
        <v>-160607</v>
      </c>
      <c r="L8" s="16">
        <f t="shared" si="3"/>
        <v>-0.76223991950793524</v>
      </c>
    </row>
    <row r="9" spans="2:12" x14ac:dyDescent="0.25">
      <c r="B9" s="10" t="s">
        <v>81</v>
      </c>
      <c r="C9" s="11">
        <v>3310</v>
      </c>
      <c r="D9" s="12">
        <v>668</v>
      </c>
      <c r="E9" s="11">
        <f t="shared" ref="E9:E16" si="4">D9-C9</f>
        <v>-2642</v>
      </c>
      <c r="F9" s="13">
        <f t="shared" ref="F9:F16" si="5">(D9/C9)-1</f>
        <v>-0.7981873111782477</v>
      </c>
      <c r="H9" s="10" t="s">
        <v>45</v>
      </c>
      <c r="I9" s="11">
        <v>38430</v>
      </c>
      <c r="J9" s="12">
        <v>23398</v>
      </c>
      <c r="K9" s="11">
        <f t="shared" si="2"/>
        <v>-15032</v>
      </c>
      <c r="L9" s="13">
        <f t="shared" si="3"/>
        <v>-0.39115274525110588</v>
      </c>
    </row>
    <row r="10" spans="2:12" x14ac:dyDescent="0.25">
      <c r="B10" t="s">
        <v>87</v>
      </c>
      <c r="C10" s="14">
        <v>2842</v>
      </c>
      <c r="D10" s="15">
        <v>348</v>
      </c>
      <c r="E10" s="14">
        <f t="shared" si="4"/>
        <v>-2494</v>
      </c>
      <c r="F10" s="16">
        <f t="shared" si="5"/>
        <v>-0.87755102040816324</v>
      </c>
      <c r="H10" t="s">
        <v>10</v>
      </c>
      <c r="I10" s="14">
        <v>57866</v>
      </c>
      <c r="J10" s="15">
        <v>20758</v>
      </c>
      <c r="K10" s="14">
        <f t="shared" si="2"/>
        <v>-37108</v>
      </c>
      <c r="L10" s="16">
        <f t="shared" si="3"/>
        <v>-0.64127466906300756</v>
      </c>
    </row>
    <row r="11" spans="2:12" x14ac:dyDescent="0.25">
      <c r="B11" s="10" t="s">
        <v>86</v>
      </c>
      <c r="C11" s="11">
        <v>9432</v>
      </c>
      <c r="D11" s="12">
        <v>299</v>
      </c>
      <c r="E11" s="11">
        <f t="shared" si="4"/>
        <v>-9133</v>
      </c>
      <c r="F11" s="13">
        <f t="shared" si="5"/>
        <v>-0.96829940627650557</v>
      </c>
      <c r="H11" s="10" t="s">
        <v>11</v>
      </c>
      <c r="I11" s="11">
        <v>39084</v>
      </c>
      <c r="J11" s="12">
        <v>19463</v>
      </c>
      <c r="K11" s="11">
        <f t="shared" si="2"/>
        <v>-19621</v>
      </c>
      <c r="L11" s="13">
        <f t="shared" si="3"/>
        <v>-0.50202128748336916</v>
      </c>
    </row>
    <row r="12" spans="2:12" x14ac:dyDescent="0.25">
      <c r="B12" t="s">
        <v>83</v>
      </c>
      <c r="C12" s="14">
        <v>8546</v>
      </c>
      <c r="D12" s="15">
        <v>275</v>
      </c>
      <c r="E12" s="14">
        <f t="shared" si="4"/>
        <v>-8271</v>
      </c>
      <c r="F12" s="16">
        <f t="shared" si="5"/>
        <v>-0.9678212029019424</v>
      </c>
      <c r="H12" t="s">
        <v>9</v>
      </c>
      <c r="I12" s="14">
        <v>42122</v>
      </c>
      <c r="J12" s="15">
        <v>16707</v>
      </c>
      <c r="K12" s="14">
        <f t="shared" si="2"/>
        <v>-25415</v>
      </c>
      <c r="L12" s="16">
        <f t="shared" si="3"/>
        <v>-0.60336641185128914</v>
      </c>
    </row>
    <row r="13" spans="2:12" x14ac:dyDescent="0.25">
      <c r="B13" s="10" t="s">
        <v>85</v>
      </c>
      <c r="C13" s="11">
        <v>4799</v>
      </c>
      <c r="D13" s="12">
        <v>242</v>
      </c>
      <c r="E13" s="11">
        <f t="shared" si="4"/>
        <v>-4557</v>
      </c>
      <c r="F13" s="13">
        <f t="shared" si="5"/>
        <v>-0.94957282767243179</v>
      </c>
      <c r="H13" s="10" t="s">
        <v>93</v>
      </c>
      <c r="I13" s="11">
        <v>13225</v>
      </c>
      <c r="J13" s="12">
        <v>11969</v>
      </c>
      <c r="K13" s="11">
        <f t="shared" si="2"/>
        <v>-1256</v>
      </c>
      <c r="L13" s="13">
        <f t="shared" si="3"/>
        <v>-9.4971644612476425E-2</v>
      </c>
    </row>
    <row r="14" spans="2:12" x14ac:dyDescent="0.25">
      <c r="B14" t="s">
        <v>84</v>
      </c>
      <c r="C14" s="14">
        <v>4048</v>
      </c>
      <c r="D14" s="15">
        <v>192</v>
      </c>
      <c r="E14" s="14">
        <f t="shared" si="4"/>
        <v>-3856</v>
      </c>
      <c r="F14" s="16">
        <f t="shared" si="5"/>
        <v>-0.95256916996047436</v>
      </c>
      <c r="H14" t="s">
        <v>15</v>
      </c>
      <c r="I14" s="14">
        <v>11490</v>
      </c>
      <c r="J14" s="15">
        <v>7232</v>
      </c>
      <c r="K14" s="14">
        <f t="shared" si="2"/>
        <v>-4258</v>
      </c>
      <c r="L14" s="16">
        <f t="shared" si="3"/>
        <v>-0.37058311575282854</v>
      </c>
    </row>
    <row r="15" spans="2:12" x14ac:dyDescent="0.25">
      <c r="B15" s="10" t="s">
        <v>88</v>
      </c>
      <c r="C15" s="11">
        <v>5623</v>
      </c>
      <c r="D15" s="12">
        <v>111</v>
      </c>
      <c r="E15" s="11">
        <f t="shared" si="4"/>
        <v>-5512</v>
      </c>
      <c r="F15" s="13">
        <f t="shared" si="5"/>
        <v>-0.98025964787479991</v>
      </c>
      <c r="H15" s="10" t="s">
        <v>18</v>
      </c>
      <c r="I15" s="11">
        <v>22000</v>
      </c>
      <c r="J15" s="12">
        <v>7097</v>
      </c>
      <c r="K15" s="11">
        <f t="shared" si="2"/>
        <v>-14903</v>
      </c>
      <c r="L15" s="13">
        <f t="shared" si="3"/>
        <v>-0.67740909090909085</v>
      </c>
    </row>
    <row r="16" spans="2:12" x14ac:dyDescent="0.25">
      <c r="B16" s="53" t="s">
        <v>82</v>
      </c>
      <c r="C16" s="36">
        <v>2681</v>
      </c>
      <c r="D16" s="37">
        <v>107</v>
      </c>
      <c r="E16" s="36">
        <f t="shared" si="4"/>
        <v>-2574</v>
      </c>
      <c r="F16" s="38">
        <f t="shared" si="5"/>
        <v>-0.96008951883625515</v>
      </c>
      <c r="H16" s="35" t="s">
        <v>14</v>
      </c>
      <c r="I16" s="36">
        <v>19120</v>
      </c>
      <c r="J16" s="37">
        <v>6531</v>
      </c>
      <c r="K16" s="36">
        <f t="shared" si="2"/>
        <v>-12589</v>
      </c>
      <c r="L16" s="38">
        <f t="shared" si="3"/>
        <v>-0.65842050209205016</v>
      </c>
    </row>
    <row r="17" spans="2:12" x14ac:dyDescent="0.25">
      <c r="B17" s="90" t="s">
        <v>92</v>
      </c>
      <c r="C17" s="90"/>
      <c r="D17" s="91"/>
      <c r="E17" s="86"/>
      <c r="F17" s="87"/>
      <c r="H17" s="90" t="s">
        <v>95</v>
      </c>
      <c r="I17" s="90"/>
      <c r="J17" s="91"/>
      <c r="K17" s="86"/>
      <c r="L17" s="87"/>
    </row>
    <row r="18" spans="2:12" ht="15.75" thickBot="1" x14ac:dyDescent="0.3">
      <c r="B18" s="25" t="s">
        <v>32</v>
      </c>
      <c r="C18" s="26">
        <v>17287</v>
      </c>
      <c r="D18" s="27">
        <v>1469.1219204042957</v>
      </c>
      <c r="E18" s="28">
        <f t="shared" ref="E18" si="6">D18-C18</f>
        <v>-15817.878079595705</v>
      </c>
      <c r="F18" s="29">
        <f t="shared" ref="F18" si="7">(D18/C18)-1</f>
        <v>-0.91501579681817002</v>
      </c>
      <c r="H18" s="25" t="s">
        <v>32</v>
      </c>
      <c r="I18" s="26">
        <v>299103</v>
      </c>
      <c r="J18" s="27">
        <v>84298</v>
      </c>
      <c r="K18" s="28">
        <f t="shared" ref="K18" si="8">J18-I18</f>
        <v>-214805</v>
      </c>
      <c r="L18" s="29">
        <f t="shared" ref="L18" si="9">(J18/I18)-1</f>
        <v>-0.71816397695777034</v>
      </c>
    </row>
    <row r="19" spans="2:12" x14ac:dyDescent="0.25">
      <c r="B19" s="41"/>
      <c r="H19" s="41"/>
    </row>
    <row r="20" spans="2:12" ht="15.75" thickBot="1" x14ac:dyDescent="0.3">
      <c r="B20" s="2" t="s">
        <v>94</v>
      </c>
      <c r="H20" s="2" t="s">
        <v>106</v>
      </c>
    </row>
    <row r="21" spans="2:12" ht="15.75" thickTop="1" x14ac:dyDescent="0.25">
      <c r="B21" s="76"/>
      <c r="C21" s="78" t="s">
        <v>2</v>
      </c>
      <c r="D21" s="79" t="s">
        <v>3</v>
      </c>
      <c r="E21" s="81" t="s">
        <v>1</v>
      </c>
      <c r="F21" s="82"/>
      <c r="H21" s="76"/>
      <c r="I21" s="78" t="s">
        <v>2</v>
      </c>
      <c r="J21" s="79" t="s">
        <v>3</v>
      </c>
      <c r="K21" s="81" t="s">
        <v>1</v>
      </c>
      <c r="L21" s="82"/>
    </row>
    <row r="22" spans="2:12" ht="15.75" thickBot="1" x14ac:dyDescent="0.3">
      <c r="B22" s="77"/>
      <c r="C22" s="77"/>
      <c r="D22" s="80"/>
      <c r="E22" s="3" t="s">
        <v>4</v>
      </c>
      <c r="F22" s="3" t="s">
        <v>5</v>
      </c>
      <c r="H22" s="77"/>
      <c r="I22" s="77"/>
      <c r="J22" s="80"/>
      <c r="K22" s="3" t="s">
        <v>4</v>
      </c>
      <c r="L22" s="3" t="s">
        <v>5</v>
      </c>
    </row>
    <row r="23" spans="2:12" x14ac:dyDescent="0.25">
      <c r="B23" s="4" t="s">
        <v>6</v>
      </c>
      <c r="C23" s="5">
        <f>SUM(C25:C33)</f>
        <v>194912</v>
      </c>
      <c r="D23" s="5">
        <f>SUM(D25:D33)</f>
        <v>5942.8351231838278</v>
      </c>
      <c r="E23" s="7">
        <f>D23-C23</f>
        <v>-188969.16487681618</v>
      </c>
      <c r="F23" s="8">
        <f>(D23/C23)-1</f>
        <v>-0.9695101629289945</v>
      </c>
      <c r="H23" s="4" t="s">
        <v>6</v>
      </c>
      <c r="I23" s="5">
        <f>SUM(I25:I33)</f>
        <v>899763</v>
      </c>
      <c r="J23" s="5">
        <f>SUM(J25:J33)</f>
        <v>341694.83512318385</v>
      </c>
      <c r="K23" s="7">
        <f>J23-I23</f>
        <v>-558068.1648768161</v>
      </c>
      <c r="L23" s="8">
        <f>(J23/I23)-1</f>
        <v>-0.62023906837335629</v>
      </c>
    </row>
    <row r="24" spans="2:12" x14ac:dyDescent="0.25">
      <c r="D24" s="9"/>
      <c r="J24" s="9"/>
    </row>
    <row r="25" spans="2:12" x14ac:dyDescent="0.25">
      <c r="B25" s="10" t="s">
        <v>34</v>
      </c>
      <c r="C25" s="20">
        <v>17469</v>
      </c>
      <c r="D25" s="12">
        <v>1509.4042956411877</v>
      </c>
      <c r="E25" s="20">
        <v>-15959.595704358813</v>
      </c>
      <c r="F25" s="13">
        <f t="shared" ref="F25:F33" si="10">(D25/C25)-1</f>
        <v>-0.91359526614911057</v>
      </c>
      <c r="H25" s="10" t="s">
        <v>34</v>
      </c>
      <c r="I25" s="20">
        <v>71284</v>
      </c>
      <c r="J25" s="12">
        <v>17861.404295641187</v>
      </c>
      <c r="K25" s="20">
        <f t="shared" ref="K25:K33" si="11">J25-I25</f>
        <v>-53422.595704358813</v>
      </c>
      <c r="L25" s="13">
        <f t="shared" ref="L25:L33" si="12">(J25/I25)-1</f>
        <v>-0.74943319264293273</v>
      </c>
    </row>
    <row r="26" spans="2:12" x14ac:dyDescent="0.25">
      <c r="B26" t="s">
        <v>35</v>
      </c>
      <c r="C26" s="24">
        <v>10942</v>
      </c>
      <c r="D26" s="15">
        <v>120.84712571067594</v>
      </c>
      <c r="E26" s="24">
        <v>-10821.152874289324</v>
      </c>
      <c r="F26" s="16">
        <f t="shared" si="10"/>
        <v>-0.98895566389045186</v>
      </c>
      <c r="H26" t="s">
        <v>35</v>
      </c>
      <c r="I26" s="24">
        <v>158109</v>
      </c>
      <c r="J26" s="15">
        <v>101376.84712571067</v>
      </c>
      <c r="K26" s="24">
        <f t="shared" si="11"/>
        <v>-56732.152874289328</v>
      </c>
      <c r="L26" s="16">
        <f t="shared" si="12"/>
        <v>-0.35881672058067116</v>
      </c>
    </row>
    <row r="27" spans="2:12" x14ac:dyDescent="0.25">
      <c r="B27" s="10" t="s">
        <v>36</v>
      </c>
      <c r="C27" s="20">
        <v>36080</v>
      </c>
      <c r="D27" s="54">
        <v>2165.7700568540749</v>
      </c>
      <c r="E27" s="20">
        <v>-33914.229943145925</v>
      </c>
      <c r="F27" s="13">
        <f t="shared" si="10"/>
        <v>-0.93997311372355663</v>
      </c>
      <c r="H27" s="10" t="s">
        <v>36</v>
      </c>
      <c r="I27" s="20">
        <v>139622</v>
      </c>
      <c r="J27" s="12">
        <v>56520.770056854075</v>
      </c>
      <c r="K27" s="20">
        <f t="shared" si="11"/>
        <v>-83101.229943145925</v>
      </c>
      <c r="L27" s="13">
        <f t="shared" si="12"/>
        <v>-0.59518721937191787</v>
      </c>
    </row>
    <row r="28" spans="2:12" x14ac:dyDescent="0.25">
      <c r="B28" t="s">
        <v>37</v>
      </c>
      <c r="C28" s="24">
        <v>7350</v>
      </c>
      <c r="D28" s="15">
        <v>142.17308907138346</v>
      </c>
      <c r="E28" s="24">
        <v>-7207.8269109286166</v>
      </c>
      <c r="F28" s="16">
        <f t="shared" si="10"/>
        <v>-0.98065672257532199</v>
      </c>
      <c r="H28" t="s">
        <v>37</v>
      </c>
      <c r="I28" s="24">
        <v>40459</v>
      </c>
      <c r="J28" s="15">
        <v>12793.173089071384</v>
      </c>
      <c r="K28" s="24">
        <f t="shared" si="11"/>
        <v>-27665.826910928616</v>
      </c>
      <c r="L28" s="16">
        <f t="shared" si="12"/>
        <v>-0.68379907834915876</v>
      </c>
    </row>
    <row r="29" spans="2:12" x14ac:dyDescent="0.25">
      <c r="B29" s="10" t="s">
        <v>38</v>
      </c>
      <c r="C29" s="20">
        <v>15031</v>
      </c>
      <c r="D29" s="12">
        <v>995.21162349968415</v>
      </c>
      <c r="E29" s="20">
        <v>-14035.788376500315</v>
      </c>
      <c r="F29" s="13">
        <f t="shared" si="10"/>
        <v>-0.93378939368640246</v>
      </c>
      <c r="H29" s="10" t="s">
        <v>38</v>
      </c>
      <c r="I29" s="20">
        <v>61459</v>
      </c>
      <c r="J29" s="12">
        <v>30175.211623499683</v>
      </c>
      <c r="K29" s="20">
        <f t="shared" si="11"/>
        <v>-31283.788376500317</v>
      </c>
      <c r="L29" s="13">
        <f t="shared" si="12"/>
        <v>-0.50901883168454276</v>
      </c>
    </row>
    <row r="30" spans="2:12" x14ac:dyDescent="0.25">
      <c r="B30" t="s">
        <v>39</v>
      </c>
      <c r="C30" s="24">
        <v>68585</v>
      </c>
      <c r="D30" s="15">
        <v>99.521162349968421</v>
      </c>
      <c r="E30" s="24">
        <v>-68485.478837650036</v>
      </c>
      <c r="F30" s="16">
        <f t="shared" si="10"/>
        <v>-0.99854893690530044</v>
      </c>
      <c r="H30" t="s">
        <v>39</v>
      </c>
      <c r="I30" s="24">
        <v>242627</v>
      </c>
      <c r="J30" s="15">
        <v>56762.521162349971</v>
      </c>
      <c r="K30" s="24">
        <f t="shared" si="11"/>
        <v>-185864.47883765004</v>
      </c>
      <c r="L30" s="16">
        <f t="shared" si="12"/>
        <v>-0.76605026991080971</v>
      </c>
    </row>
    <row r="31" spans="2:12" x14ac:dyDescent="0.25">
      <c r="B31" s="10" t="s">
        <v>40</v>
      </c>
      <c r="C31" s="20">
        <v>19137</v>
      </c>
      <c r="D31" s="12">
        <v>68.716993051168672</v>
      </c>
      <c r="E31" s="20">
        <v>-19068.28300694883</v>
      </c>
      <c r="F31" s="13">
        <f t="shared" si="10"/>
        <v>-0.99640920765787899</v>
      </c>
      <c r="H31" s="10" t="s">
        <v>40</v>
      </c>
      <c r="I31" s="20">
        <v>87317</v>
      </c>
      <c r="J31" s="12">
        <v>36520.716993051166</v>
      </c>
      <c r="K31" s="20">
        <f t="shared" si="11"/>
        <v>-50796.283006948834</v>
      </c>
      <c r="L31" s="13">
        <f t="shared" si="12"/>
        <v>-0.58174562807871122</v>
      </c>
    </row>
    <row r="32" spans="2:12" x14ac:dyDescent="0.25">
      <c r="B32" t="s">
        <v>41</v>
      </c>
      <c r="C32" s="30">
        <v>3031</v>
      </c>
      <c r="D32" s="23">
        <v>9.4782059380922306</v>
      </c>
      <c r="E32" s="24">
        <v>-3021.5217940619077</v>
      </c>
      <c r="F32" s="16">
        <f t="shared" si="10"/>
        <v>-0.99687291127083733</v>
      </c>
      <c r="H32" t="s">
        <v>41</v>
      </c>
      <c r="I32" s="30">
        <v>14311</v>
      </c>
      <c r="J32" s="23">
        <v>5594.4782059380923</v>
      </c>
      <c r="K32" s="24">
        <f t="shared" si="11"/>
        <v>-8716.5217940619077</v>
      </c>
      <c r="L32" s="16">
        <f t="shared" si="12"/>
        <v>-0.60907845671594629</v>
      </c>
    </row>
    <row r="33" spans="2:12" ht="15.75" thickBot="1" x14ac:dyDescent="0.3">
      <c r="B33" s="31" t="s">
        <v>42</v>
      </c>
      <c r="C33" s="26">
        <v>17287</v>
      </c>
      <c r="D33" s="27">
        <v>831.71257106759322</v>
      </c>
      <c r="E33" s="28">
        <v>-16455.287428932406</v>
      </c>
      <c r="F33" s="29">
        <f t="shared" si="10"/>
        <v>-0.95188797529544789</v>
      </c>
      <c r="H33" s="31" t="s">
        <v>42</v>
      </c>
      <c r="I33" s="26">
        <v>84575</v>
      </c>
      <c r="J33" s="27">
        <v>24089.712571067594</v>
      </c>
      <c r="K33" s="28">
        <f t="shared" si="11"/>
        <v>-60485.28742893241</v>
      </c>
      <c r="L33" s="29">
        <f t="shared" si="12"/>
        <v>-0.71516745408137639</v>
      </c>
    </row>
    <row r="34" spans="2:12" x14ac:dyDescent="0.25">
      <c r="C34" s="24"/>
      <c r="D34" s="24"/>
      <c r="I34" s="24"/>
      <c r="J34" s="24"/>
    </row>
    <row r="35" spans="2:12" x14ac:dyDescent="0.25">
      <c r="B35" s="2" t="s">
        <v>43</v>
      </c>
      <c r="C35" s="32">
        <v>64790</v>
      </c>
      <c r="D35" s="33">
        <v>5310</v>
      </c>
      <c r="E35" s="33">
        <f>D35-C35</f>
        <v>-59480</v>
      </c>
      <c r="F35" s="34">
        <f>(D35/C35)-1</f>
        <v>-0.91804290785615061</v>
      </c>
      <c r="H35" s="2" t="s">
        <v>43</v>
      </c>
      <c r="I35" s="32">
        <f>C35+Maí!I6</f>
        <v>307113</v>
      </c>
      <c r="J35" s="33">
        <f>D35+Maí!J6</f>
        <v>94740</v>
      </c>
      <c r="K35" s="33">
        <f>J35-I35</f>
        <v>-212373</v>
      </c>
      <c r="L35" s="34">
        <f>(J35/I35)-1</f>
        <v>-0.6915141983569566</v>
      </c>
    </row>
    <row r="37" spans="2:12" ht="36.75" customHeight="1" x14ac:dyDescent="0.25">
      <c r="B37" s="88" t="s">
        <v>107</v>
      </c>
      <c r="C37" s="88"/>
      <c r="D37" s="88"/>
      <c r="E37" s="88"/>
      <c r="F37" s="88"/>
      <c r="G37" s="89"/>
      <c r="H37" s="89"/>
      <c r="I37" s="89"/>
      <c r="J37" s="89"/>
      <c r="K37" s="89"/>
      <c r="L37" s="89"/>
    </row>
    <row r="38" spans="2:12" x14ac:dyDescent="0.25">
      <c r="B38" s="44" t="s">
        <v>48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B37:L37"/>
    <mergeCell ref="J21:J22"/>
    <mergeCell ref="K21:L21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{2D23D02C-275A-4EA0-86A2-8833E5100C1C}</x14:id>
        </ext>
      </extLst>
    </cfRule>
  </conditionalFormatting>
  <conditionalFormatting sqref="F15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{5C5C1432-C064-4FA5-B4BE-882A6893E7B5}</x14:id>
        </ext>
      </extLst>
    </cfRule>
  </conditionalFormatting>
  <conditionalFormatting sqref="F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{F05C1C70-F762-485F-83A3-28B5CD658447}</x14:id>
        </ext>
      </extLst>
    </cfRule>
  </conditionalFormatting>
  <conditionalFormatting sqref="F13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{4A44D1BD-8526-406D-A481-7AA3E03B1960}</x14:id>
        </ext>
      </extLst>
    </cfRule>
  </conditionalFormatting>
  <conditionalFormatting sqref="F12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{1D38458B-DC3C-4EA1-9AEF-10866161A2D9}</x14:id>
        </ext>
      </extLst>
    </cfRule>
  </conditionalFormatting>
  <conditionalFormatting sqref="F11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{F47CC2EA-E2CF-4E9D-BABB-712BE10FAB5F}</x14:id>
        </ext>
      </extLst>
    </cfRule>
  </conditionalFormatting>
  <conditionalFormatting sqref="F10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{63743B73-2560-42A4-96AB-4B5F9832336D}</x14:id>
        </ext>
      </extLst>
    </cfRule>
  </conditionalFormatting>
  <conditionalFormatting sqref="F9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{6221DE3C-3AAD-4FC8-B063-B9D279C723A2}</x14:id>
        </ext>
      </extLst>
    </cfRule>
  </conditionalFormatting>
  <conditionalFormatting sqref="F8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{5A146D78-4C0C-4059-ABA3-A3BCE1B76B43}</x14:id>
        </ext>
      </extLst>
    </cfRule>
  </conditionalFormatting>
  <conditionalFormatting sqref="F7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{81A2CC7E-9843-400F-AE76-1D1B8C9C70F7}</x14:id>
        </ext>
      </extLst>
    </cfRule>
  </conditionalFormatting>
  <conditionalFormatting sqref="F7:F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{4E31AE9E-F777-4335-BAD5-2F9AD2FFA496}</x14:id>
        </ext>
      </extLst>
    </cfRule>
  </conditionalFormatting>
  <conditionalFormatting sqref="F23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{07453B8B-280D-47CA-8875-FA55F4B9071A}</x14:id>
        </ext>
      </extLst>
    </cfRule>
  </conditionalFormatting>
  <conditionalFormatting sqref="F23:F35 F7:F16 F5 F18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{B4C4136C-F4BD-4A44-9C02-EFC1AAD911CD}</x14:id>
        </ext>
      </extLst>
    </cfRule>
  </conditionalFormatting>
  <conditionalFormatting sqref="F23:F35 F5:F16 F18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{B2859B1F-253C-4648-A2F8-3349D565E776}</x14:id>
        </ext>
      </extLst>
    </cfRule>
  </conditionalFormatting>
  <conditionalFormatting sqref="F23:F35 F18 F5:F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{857BD6C6-F222-454E-A3CE-9C162297403F}</x14:id>
        </ext>
      </extLst>
    </cfRule>
  </conditionalFormatting>
  <conditionalFormatting sqref="L16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{479889A8-5857-4F89-81E2-F87486E8F006}</x14:id>
        </ext>
      </extLst>
    </cfRule>
  </conditionalFormatting>
  <conditionalFormatting sqref="L15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{55C0FDB1-A597-40E6-A6C5-63C1A3A929EA}</x14:id>
        </ext>
      </extLst>
    </cfRule>
  </conditionalFormatting>
  <conditionalFormatting sqref="L14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{C76B514F-2180-4C2E-862E-3F26D3AE1CF1}</x14:id>
        </ext>
      </extLst>
    </cfRule>
  </conditionalFormatting>
  <conditionalFormatting sqref="L13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{DB329506-0FE9-439D-A724-ACA984A93D5A}</x14:id>
        </ext>
      </extLst>
    </cfRule>
  </conditionalFormatting>
  <conditionalFormatting sqref="L12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{F63F6783-CC15-4958-A72D-D3B51413CEE1}</x14:id>
        </ext>
      </extLst>
    </cfRule>
  </conditionalFormatting>
  <conditionalFormatting sqref="L11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{E11926F9-1ED8-440B-B616-B930CC561574}</x14:id>
        </ext>
      </extLst>
    </cfRule>
  </conditionalFormatting>
  <conditionalFormatting sqref="L10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{7C7ACEC8-BA4C-410E-B4F4-598658135DB8}</x14:id>
        </ext>
      </extLst>
    </cfRule>
  </conditionalFormatting>
  <conditionalFormatting sqref="L9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{5B8459D9-8F28-445A-A3D6-3E44BA89C3F3}</x14:id>
        </ext>
      </extLst>
    </cfRule>
  </conditionalFormatting>
  <conditionalFormatting sqref="L8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{DEE5302E-469E-460A-B70B-95D8A4EDE30D}</x14:id>
        </ext>
      </extLst>
    </cfRule>
  </conditionalFormatting>
  <conditionalFormatting sqref="L7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{08B93FA1-341F-4BC8-A197-2C55B3129AA8}</x14:id>
        </ext>
      </extLst>
    </cfRule>
  </conditionalFormatting>
  <conditionalFormatting sqref="L7:L1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{E89E32CB-1CCE-4C90-AEA9-B3B188072645}</x14:id>
        </ext>
      </extLst>
    </cfRule>
  </conditionalFormatting>
  <conditionalFormatting sqref="L23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{E1B46676-D40B-407B-988A-7EF26A548FE7}</x14:id>
        </ext>
      </extLst>
    </cfRule>
  </conditionalFormatting>
  <conditionalFormatting sqref="L23:L35 L7:L16 L5 L18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{217B54CE-6849-4D52-A699-1470BB6EFD74}</x14:id>
        </ext>
      </extLst>
    </cfRule>
  </conditionalFormatting>
  <conditionalFormatting sqref="L23:L35 L5:L16 L18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{512E0233-A8EB-48FF-903A-4920255E26F2}</x14:id>
        </ext>
      </extLst>
    </cfRule>
  </conditionalFormatting>
  <conditionalFormatting sqref="L23:L35 L18 L5:L1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{ACB02B7E-EB89-41F6-845C-D87769E68DC3}</x14:id>
        </ext>
      </extLst>
    </cfRule>
  </conditionalFormatting>
  <conditionalFormatting sqref="F5:F16 F23 F18 F25:F33 F3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{9327C182-2F64-4F08-AE80-EB050A8B9B05}</x14:id>
        </ext>
      </extLst>
    </cfRule>
  </conditionalFormatting>
  <conditionalFormatting sqref="L7:L16 L23 L5 L18 L25:L33 L3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{DC546D2A-5A79-4299-85E8-A2148FA37FDA}</x14:id>
        </ext>
      </extLst>
    </cfRule>
  </conditionalFormatting>
  <conditionalFormatting sqref="F18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{C219FCB3-C185-47A7-8BCC-7D9C8B73A20B}</x14:id>
        </ext>
      </extLst>
    </cfRule>
  </conditionalFormatting>
  <conditionalFormatting sqref="F7:F16 F5 F18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{EB227C6C-D342-4D7E-8DE5-5D0119E8BB08}</x14:id>
        </ext>
      </extLst>
    </cfRule>
  </conditionalFormatting>
  <conditionalFormatting sqref="L1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{CC554BCA-5206-48AE-AF80-51655DAC70D1}</x14:id>
        </ext>
      </extLst>
    </cfRule>
  </conditionalFormatting>
  <conditionalFormatting sqref="L7:L16 L5 L18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{EE22114C-53A0-4C1C-B42A-7D651520834D}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3D02C-275A-4EA0-86A2-8833E5100C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5C5C1432-C064-4FA5-B4BE-882A6893E7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05C1C70-F762-485F-83A3-28B5CD6584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A44D1BD-8526-406D-A481-7AA3E03B19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1D38458B-DC3C-4EA1-9AEF-10866161A2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F47CC2EA-E2CF-4E9D-BABB-712BE10FAB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63743B73-2560-42A4-96AB-4B5F983233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6221DE3C-3AAD-4FC8-B063-B9D279C723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A146D78-4C0C-4059-ABA3-A3BCE1B76B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1A2CC7E-9843-400F-AE76-1D1B8C9C70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4E31AE9E-F777-4335-BAD5-2F9AD2FFA4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07453B8B-280D-47CA-8875-FA55F4B907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B4C4136C-F4BD-4A44-9C02-EFC1AAD911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 F18</xm:sqref>
        </x14:conditionalFormatting>
        <x14:conditionalFormatting xmlns:xm="http://schemas.microsoft.com/office/excel/2006/main">
          <x14:cfRule type="dataBar" id="{B2859B1F-253C-4648-A2F8-3349D565E7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 F18</xm:sqref>
        </x14:conditionalFormatting>
        <x14:conditionalFormatting xmlns:xm="http://schemas.microsoft.com/office/excel/2006/main">
          <x14:cfRule type="dataBar" id="{857BD6C6-F222-454E-A3CE-9C16229740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479889A8-5857-4F89-81E2-F87486E8F0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55C0FDB1-A597-40E6-A6C5-63C1A3A929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C76B514F-2180-4C2E-862E-3F26D3AE1C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DB329506-0FE9-439D-A724-ACA984A93D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F63F6783-CC15-4958-A72D-D3B51413CE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E11926F9-1ED8-440B-B616-B930CC5615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7C7ACEC8-BA4C-410E-B4F4-598658135D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5B8459D9-8F28-445A-A3D6-3E44BA89C3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EE5302E-469E-460A-B70B-95D8A4EDE3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08B93FA1-341F-4BC8-A197-2C55B3129A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89E32CB-1CCE-4C90-AEA9-B3B1880726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E1B46676-D40B-407B-988A-7EF26A548F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217B54CE-6849-4D52-A699-1470BB6EFD7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512E0233-A8EB-48FF-903A-4920255E26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ACB02B7E-EB89-41F6-845C-D87769E68D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9327C182-2F64-4F08-AE80-EB050A8B9B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F18 F25:F33 F35</xm:sqref>
        </x14:conditionalFormatting>
        <x14:conditionalFormatting xmlns:xm="http://schemas.microsoft.com/office/excel/2006/main">
          <x14:cfRule type="dataBar" id="{DC546D2A-5A79-4299-85E8-A2148FA37F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C219FCB3-C185-47A7-8BCC-7D9C8B73A2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EB227C6C-D342-4D7E-8DE5-5D0119E8BB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</xm:sqref>
        </x14:conditionalFormatting>
        <x14:conditionalFormatting xmlns:xm="http://schemas.microsoft.com/office/excel/2006/main">
          <x14:cfRule type="dataBar" id="{CC554BCA-5206-48AE-AF80-51655DAC70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EE22114C-53A0-4C1C-B42A-7D65152083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9BD9-2DA4-4387-8650-BBF25F064141}">
  <dimension ref="A1:M38"/>
  <sheetViews>
    <sheetView workbookViewId="0">
      <selection activeCell="H33" sqref="H33"/>
    </sheetView>
  </sheetViews>
  <sheetFormatPr defaultRowHeight="15" x14ac:dyDescent="0.25"/>
  <cols>
    <col min="1" max="1" width="5.5703125" style="58" customWidth="1"/>
    <col min="2" max="2" width="24.7109375" customWidth="1"/>
    <col min="3" max="4" width="7.85546875" customWidth="1"/>
    <col min="5" max="5" width="8.42578125" customWidth="1"/>
    <col min="6" max="6" width="6.5703125" customWidth="1"/>
    <col min="7" max="7" width="6" customWidth="1"/>
    <col min="8" max="8" width="23.7109375" customWidth="1"/>
    <col min="9" max="10" width="10.7109375" customWidth="1"/>
    <col min="11" max="11" width="9.28515625" customWidth="1"/>
    <col min="12" max="12" width="7.7109375" customWidth="1"/>
  </cols>
  <sheetData>
    <row r="1" spans="2:13" x14ac:dyDescent="0.25">
      <c r="B1" s="1" t="s">
        <v>44</v>
      </c>
      <c r="C1" s="58"/>
      <c r="D1" s="58"/>
      <c r="E1" s="58"/>
      <c r="F1" s="58"/>
      <c r="G1" s="58"/>
      <c r="H1" s="1"/>
      <c r="I1" s="58"/>
      <c r="J1" s="58"/>
      <c r="K1" s="58"/>
      <c r="L1" s="58"/>
      <c r="M1" s="58"/>
    </row>
    <row r="2" spans="2:13" ht="15.75" thickBot="1" x14ac:dyDescent="0.3">
      <c r="B2" s="2" t="s">
        <v>96</v>
      </c>
      <c r="C2" s="58"/>
      <c r="D2" s="58"/>
      <c r="E2" s="58"/>
      <c r="F2" s="58"/>
      <c r="G2" s="58"/>
      <c r="H2" s="2" t="s">
        <v>97</v>
      </c>
      <c r="I2" s="58"/>
      <c r="J2" s="58"/>
      <c r="K2" s="58"/>
      <c r="L2" s="58"/>
      <c r="M2" s="58"/>
    </row>
    <row r="3" spans="2:13" ht="17.25" customHeight="1" thickTop="1" x14ac:dyDescent="0.25">
      <c r="B3" s="76"/>
      <c r="C3" s="78" t="s">
        <v>2</v>
      </c>
      <c r="D3" s="79" t="s">
        <v>3</v>
      </c>
      <c r="E3" s="81" t="s">
        <v>1</v>
      </c>
      <c r="F3" s="92"/>
      <c r="G3" s="58"/>
      <c r="H3" s="76"/>
      <c r="I3" s="78" t="s">
        <v>2</v>
      </c>
      <c r="J3" s="79" t="s">
        <v>3</v>
      </c>
      <c r="K3" s="81" t="s">
        <v>1</v>
      </c>
      <c r="L3" s="92"/>
      <c r="M3" s="58"/>
    </row>
    <row r="4" spans="2:13" ht="15.75" thickBot="1" x14ac:dyDescent="0.3">
      <c r="B4" s="77"/>
      <c r="C4" s="93"/>
      <c r="D4" s="94"/>
      <c r="E4" s="3" t="s">
        <v>4</v>
      </c>
      <c r="F4" s="3" t="s">
        <v>5</v>
      </c>
      <c r="G4" s="58"/>
      <c r="H4" s="77"/>
      <c r="I4" s="77"/>
      <c r="J4" s="80"/>
      <c r="K4" s="3" t="s">
        <v>4</v>
      </c>
      <c r="L4" s="3" t="s">
        <v>5</v>
      </c>
      <c r="M4" s="58"/>
    </row>
    <row r="5" spans="2:13" x14ac:dyDescent="0.25">
      <c r="B5" s="4" t="s">
        <v>6</v>
      </c>
      <c r="C5" s="5">
        <v>231281</v>
      </c>
      <c r="D5" s="6">
        <v>45614</v>
      </c>
      <c r="E5" s="7">
        <f>D5-C5</f>
        <v>-185667</v>
      </c>
      <c r="F5" s="8">
        <f>(D5/C5)-1</f>
        <v>-0.80277670885200259</v>
      </c>
      <c r="G5" s="58"/>
      <c r="H5" s="4" t="s">
        <v>6</v>
      </c>
      <c r="I5" s="5">
        <v>1131044</v>
      </c>
      <c r="J5" s="6">
        <v>387308</v>
      </c>
      <c r="K5" s="7">
        <f>J5-I5</f>
        <v>-743736</v>
      </c>
      <c r="L5" s="8">
        <f>(J5/I5)-1</f>
        <v>-0.65756593023790411</v>
      </c>
      <c r="M5" s="58"/>
    </row>
    <row r="6" spans="2:13" ht="15.75" customHeight="1" x14ac:dyDescent="0.25">
      <c r="B6" s="45" t="s">
        <v>99</v>
      </c>
      <c r="C6" s="58"/>
      <c r="D6" s="9"/>
      <c r="E6" s="58"/>
      <c r="F6" s="58"/>
      <c r="G6" s="58"/>
      <c r="H6" s="45" t="s">
        <v>102</v>
      </c>
      <c r="I6" s="58"/>
      <c r="J6" s="9"/>
      <c r="K6" s="58"/>
      <c r="L6" s="58"/>
      <c r="M6" s="58"/>
    </row>
    <row r="7" spans="2:13" x14ac:dyDescent="0.25">
      <c r="B7" s="10" t="s">
        <v>18</v>
      </c>
      <c r="C7" s="11">
        <v>7497</v>
      </c>
      <c r="D7" s="12">
        <v>9949</v>
      </c>
      <c r="E7" s="11">
        <f t="shared" ref="E7:E16" si="0">D7-C7</f>
        <v>2452</v>
      </c>
      <c r="F7" s="13">
        <f t="shared" ref="F7:F16" si="1">(D7/C7)-1</f>
        <v>0.32706415899693209</v>
      </c>
      <c r="G7" s="58"/>
      <c r="H7" s="10" t="s">
        <v>8</v>
      </c>
      <c r="I7" s="11">
        <v>276256</v>
      </c>
      <c r="J7" s="12">
        <v>50459</v>
      </c>
      <c r="K7" s="11">
        <f t="shared" ref="K7:K16" si="2">J7-I7</f>
        <v>-225797</v>
      </c>
      <c r="L7" s="13">
        <f t="shared" ref="L7:L16" si="3">(J7/I7)-1</f>
        <v>-0.81734695355033016</v>
      </c>
      <c r="M7" s="58"/>
    </row>
    <row r="8" spans="2:13" x14ac:dyDescent="0.25">
      <c r="B8" s="58" t="s">
        <v>10</v>
      </c>
      <c r="C8" s="14">
        <v>18968</v>
      </c>
      <c r="D8" s="15">
        <v>9220</v>
      </c>
      <c r="E8" s="14">
        <f t="shared" si="0"/>
        <v>-9748</v>
      </c>
      <c r="F8" s="16">
        <f t="shared" si="1"/>
        <v>-0.51391817798397299</v>
      </c>
      <c r="G8" s="58"/>
      <c r="H8" s="58" t="s">
        <v>7</v>
      </c>
      <c r="I8" s="14">
        <v>157849</v>
      </c>
      <c r="J8" s="15">
        <v>95567</v>
      </c>
      <c r="K8" s="14">
        <f t="shared" si="2"/>
        <v>-62282</v>
      </c>
      <c r="L8" s="16">
        <f t="shared" si="3"/>
        <v>-0.39456695956262</v>
      </c>
      <c r="M8" s="58"/>
    </row>
    <row r="9" spans="2:13" x14ac:dyDescent="0.25">
      <c r="B9" s="10" t="s">
        <v>9</v>
      </c>
      <c r="C9" s="11">
        <v>10249</v>
      </c>
      <c r="D9" s="12">
        <v>3181</v>
      </c>
      <c r="E9" s="11">
        <f t="shared" si="0"/>
        <v>-7068</v>
      </c>
      <c r="F9" s="13">
        <f t="shared" si="1"/>
        <v>-0.68962825641526004</v>
      </c>
      <c r="G9" s="58"/>
      <c r="H9" s="10" t="s">
        <v>10</v>
      </c>
      <c r="I9" s="11">
        <v>76834</v>
      </c>
      <c r="J9" s="12">
        <v>29978</v>
      </c>
      <c r="K9" s="11">
        <f t="shared" si="2"/>
        <v>-46856</v>
      </c>
      <c r="L9" s="13">
        <f t="shared" si="3"/>
        <v>-0.60983418798969202</v>
      </c>
      <c r="M9" s="58"/>
    </row>
    <row r="10" spans="2:13" x14ac:dyDescent="0.25">
      <c r="B10" s="58" t="s">
        <v>22</v>
      </c>
      <c r="C10" s="14">
        <v>5052</v>
      </c>
      <c r="D10" s="15">
        <v>3161</v>
      </c>
      <c r="E10" s="14">
        <f t="shared" si="0"/>
        <v>-1891</v>
      </c>
      <c r="F10" s="16">
        <f t="shared" si="1"/>
        <v>-0.37430720506730009</v>
      </c>
      <c r="G10" s="58"/>
      <c r="H10" s="58" t="s">
        <v>45</v>
      </c>
      <c r="I10" s="14">
        <v>72269</v>
      </c>
      <c r="J10" s="15">
        <v>23541</v>
      </c>
      <c r="K10" s="14">
        <f t="shared" si="2"/>
        <v>-48728</v>
      </c>
      <c r="L10" s="16">
        <f t="shared" si="3"/>
        <v>-0.67425867245983762</v>
      </c>
      <c r="M10" s="58"/>
    </row>
    <row r="11" spans="2:13" x14ac:dyDescent="0.25">
      <c r="B11" s="10" t="s">
        <v>11</v>
      </c>
      <c r="C11" s="11">
        <v>12117</v>
      </c>
      <c r="D11" s="12">
        <v>2970</v>
      </c>
      <c r="E11" s="11">
        <f t="shared" si="0"/>
        <v>-9147</v>
      </c>
      <c r="F11" s="13">
        <f t="shared" si="1"/>
        <v>-0.75488982421391437</v>
      </c>
      <c r="G11" s="58"/>
      <c r="H11" s="10" t="s">
        <v>11</v>
      </c>
      <c r="I11" s="11">
        <v>51201</v>
      </c>
      <c r="J11" s="12">
        <v>22433</v>
      </c>
      <c r="K11" s="11">
        <f t="shared" si="2"/>
        <v>-28768</v>
      </c>
      <c r="L11" s="13">
        <f t="shared" si="3"/>
        <v>-0.56186402609324038</v>
      </c>
      <c r="M11" s="58"/>
    </row>
    <row r="12" spans="2:13" x14ac:dyDescent="0.25">
      <c r="B12" s="58" t="s">
        <v>21</v>
      </c>
      <c r="C12" s="14">
        <v>5223</v>
      </c>
      <c r="D12" s="15">
        <v>2306</v>
      </c>
      <c r="E12" s="14">
        <f t="shared" si="0"/>
        <v>-2917</v>
      </c>
      <c r="F12" s="16">
        <f t="shared" si="1"/>
        <v>-0.55849128853149532</v>
      </c>
      <c r="G12" s="58"/>
      <c r="H12" s="58" t="s">
        <v>9</v>
      </c>
      <c r="I12" s="14">
        <v>52371</v>
      </c>
      <c r="J12" s="15">
        <v>19888</v>
      </c>
      <c r="K12" s="14">
        <f t="shared" si="2"/>
        <v>-32483</v>
      </c>
      <c r="L12" s="16">
        <f t="shared" si="3"/>
        <v>-0.62024784709094727</v>
      </c>
      <c r="M12" s="58"/>
    </row>
    <row r="13" spans="2:13" x14ac:dyDescent="0.25">
      <c r="B13" s="10" t="s">
        <v>20</v>
      </c>
      <c r="C13" s="11">
        <v>4911</v>
      </c>
      <c r="D13" s="12">
        <v>2095</v>
      </c>
      <c r="E13" s="11">
        <f t="shared" si="0"/>
        <v>-2816</v>
      </c>
      <c r="F13" s="13">
        <f t="shared" si="1"/>
        <v>-0.57340663815923443</v>
      </c>
      <c r="G13" s="58"/>
      <c r="H13" s="10" t="s">
        <v>18</v>
      </c>
      <c r="I13" s="11">
        <v>29497</v>
      </c>
      <c r="J13" s="12">
        <v>17046</v>
      </c>
      <c r="K13" s="11">
        <f t="shared" si="2"/>
        <v>-12451</v>
      </c>
      <c r="L13" s="13">
        <f t="shared" si="3"/>
        <v>-0.42211072312438558</v>
      </c>
      <c r="M13" s="58"/>
    </row>
    <row r="14" spans="2:13" x14ac:dyDescent="0.25">
      <c r="B14" s="58" t="s">
        <v>7</v>
      </c>
      <c r="C14" s="14">
        <v>11230</v>
      </c>
      <c r="D14" s="15">
        <v>1422</v>
      </c>
      <c r="E14" s="14">
        <f t="shared" si="0"/>
        <v>-9808</v>
      </c>
      <c r="F14" s="16">
        <f t="shared" si="1"/>
        <v>-0.87337488869100621</v>
      </c>
      <c r="G14" s="58"/>
      <c r="H14" s="58" t="s">
        <v>24</v>
      </c>
      <c r="I14" s="14">
        <v>16881</v>
      </c>
      <c r="J14" s="15">
        <v>12964</v>
      </c>
      <c r="K14" s="14">
        <f t="shared" si="2"/>
        <v>-3917</v>
      </c>
      <c r="L14" s="16">
        <f t="shared" si="3"/>
        <v>-0.23203601682364794</v>
      </c>
      <c r="M14" s="58"/>
    </row>
    <row r="15" spans="2:13" x14ac:dyDescent="0.25">
      <c r="B15" s="10" t="s">
        <v>25</v>
      </c>
      <c r="C15" s="11">
        <v>3707</v>
      </c>
      <c r="D15" s="12">
        <v>1206</v>
      </c>
      <c r="E15" s="11">
        <f t="shared" si="0"/>
        <v>-2501</v>
      </c>
      <c r="F15" s="13">
        <f t="shared" si="1"/>
        <v>-0.67466954410574587</v>
      </c>
      <c r="G15" s="58"/>
      <c r="H15" s="10" t="s">
        <v>20</v>
      </c>
      <c r="I15" s="11">
        <v>23612</v>
      </c>
      <c r="J15" s="12">
        <v>8015</v>
      </c>
      <c r="K15" s="11">
        <f t="shared" si="2"/>
        <v>-15597</v>
      </c>
      <c r="L15" s="13">
        <f t="shared" si="3"/>
        <v>-0.66055395561578856</v>
      </c>
      <c r="M15" s="58"/>
    </row>
    <row r="16" spans="2:13" x14ac:dyDescent="0.25">
      <c r="B16" s="35" t="s">
        <v>24</v>
      </c>
      <c r="C16" s="36">
        <v>3656</v>
      </c>
      <c r="D16" s="37">
        <v>995</v>
      </c>
      <c r="E16" s="36">
        <f t="shared" si="0"/>
        <v>-2661</v>
      </c>
      <c r="F16" s="38">
        <f t="shared" si="1"/>
        <v>-0.72784463894967177</v>
      </c>
      <c r="G16" s="58"/>
      <c r="H16" s="35" t="s">
        <v>14</v>
      </c>
      <c r="I16" s="36">
        <v>24409</v>
      </c>
      <c r="J16" s="37">
        <v>7456</v>
      </c>
      <c r="K16" s="36">
        <f t="shared" si="2"/>
        <v>-16953</v>
      </c>
      <c r="L16" s="38">
        <f t="shared" si="3"/>
        <v>-0.69453889958621817</v>
      </c>
      <c r="M16" s="58"/>
    </row>
    <row r="17" spans="2:13" x14ac:dyDescent="0.25">
      <c r="B17" s="67" t="s">
        <v>103</v>
      </c>
      <c r="C17" s="67"/>
      <c r="D17" s="67"/>
      <c r="E17" s="70"/>
      <c r="F17" s="55"/>
      <c r="G17" s="58"/>
      <c r="H17" s="56" t="s">
        <v>104</v>
      </c>
      <c r="I17" s="56"/>
      <c r="J17" s="67"/>
      <c r="K17" s="70"/>
      <c r="L17" s="55"/>
      <c r="M17" s="58"/>
    </row>
    <row r="18" spans="2:13" x14ac:dyDescent="0.25">
      <c r="B18" s="41"/>
      <c r="C18" s="58"/>
      <c r="D18" s="58"/>
      <c r="E18" s="58"/>
      <c r="F18" s="58"/>
      <c r="G18" s="58"/>
      <c r="H18" s="41" t="s">
        <v>101</v>
      </c>
      <c r="I18" s="58"/>
      <c r="J18" s="58"/>
      <c r="K18" s="58"/>
      <c r="L18" s="58"/>
      <c r="M18" s="58"/>
    </row>
    <row r="19" spans="2:13" s="58" customFormat="1" x14ac:dyDescent="0.25">
      <c r="B19" s="41"/>
      <c r="H19" s="41"/>
    </row>
    <row r="20" spans="2:13" ht="15.75" thickBot="1" x14ac:dyDescent="0.3">
      <c r="B20" s="2" t="s">
        <v>100</v>
      </c>
      <c r="C20" s="58"/>
      <c r="D20" s="58"/>
      <c r="E20" s="58"/>
      <c r="F20" s="58"/>
      <c r="G20" s="58"/>
      <c r="H20" s="2" t="s">
        <v>105</v>
      </c>
      <c r="I20" s="58"/>
      <c r="J20" s="58"/>
      <c r="K20" s="58"/>
      <c r="L20" s="58"/>
      <c r="M20" s="58"/>
    </row>
    <row r="21" spans="2:13" ht="15.75" thickTop="1" x14ac:dyDescent="0.25">
      <c r="B21" s="76"/>
      <c r="C21" s="78" t="s">
        <v>2</v>
      </c>
      <c r="D21" s="79" t="s">
        <v>3</v>
      </c>
      <c r="E21" s="81" t="s">
        <v>1</v>
      </c>
      <c r="F21" s="92"/>
      <c r="G21" s="58"/>
      <c r="H21" s="76"/>
      <c r="I21" s="78" t="s">
        <v>2</v>
      </c>
      <c r="J21" s="79" t="s">
        <v>3</v>
      </c>
      <c r="K21" s="81" t="s">
        <v>1</v>
      </c>
      <c r="L21" s="92"/>
      <c r="M21" s="58"/>
    </row>
    <row r="22" spans="2:13" ht="15.75" thickBot="1" x14ac:dyDescent="0.3">
      <c r="B22" s="77"/>
      <c r="C22" s="77"/>
      <c r="D22" s="80"/>
      <c r="E22" s="3" t="s">
        <v>4</v>
      </c>
      <c r="F22" s="3" t="s">
        <v>5</v>
      </c>
      <c r="G22" s="58"/>
      <c r="H22" s="77"/>
      <c r="I22" s="77"/>
      <c r="J22" s="80"/>
      <c r="K22" s="3" t="s">
        <v>4</v>
      </c>
      <c r="L22" s="3" t="s">
        <v>5</v>
      </c>
      <c r="M22" s="58"/>
    </row>
    <row r="23" spans="2:13" x14ac:dyDescent="0.25">
      <c r="B23" s="4" t="s">
        <v>6</v>
      </c>
      <c r="C23" s="5">
        <v>231281</v>
      </c>
      <c r="D23" s="62">
        <v>45614</v>
      </c>
      <c r="E23" s="7">
        <f>D23-C23</f>
        <v>-185667</v>
      </c>
      <c r="F23" s="8">
        <f>(D23/C23)-1</f>
        <v>-0.80277670885200259</v>
      </c>
      <c r="G23" s="58"/>
      <c r="H23" s="4" t="s">
        <v>6</v>
      </c>
      <c r="I23" s="5">
        <v>1131044</v>
      </c>
      <c r="J23" s="6">
        <v>387308</v>
      </c>
      <c r="K23" s="7">
        <f>J23-I23</f>
        <v>-743736</v>
      </c>
      <c r="L23" s="8">
        <f>(J23/I23)-1</f>
        <v>-0.65756593023790411</v>
      </c>
      <c r="M23" s="58"/>
    </row>
    <row r="24" spans="2:13" x14ac:dyDescent="0.25">
      <c r="B24" s="58"/>
      <c r="C24" s="58"/>
      <c r="D24" s="63"/>
      <c r="E24" s="58"/>
      <c r="F24" s="58"/>
      <c r="G24" s="58"/>
      <c r="H24" s="58"/>
      <c r="I24" s="58"/>
      <c r="J24" s="9"/>
      <c r="K24" s="58"/>
      <c r="L24" s="58"/>
      <c r="M24" s="58"/>
    </row>
    <row r="25" spans="2:13" x14ac:dyDescent="0.25">
      <c r="B25" s="10" t="s">
        <v>34</v>
      </c>
      <c r="C25" s="20">
        <v>21260</v>
      </c>
      <c r="D25" s="12">
        <v>13205</v>
      </c>
      <c r="E25" s="20">
        <f t="shared" ref="E25:E33" si="4">D25-C25</f>
        <v>-8055</v>
      </c>
      <c r="F25" s="13">
        <f t="shared" ref="F25:F33" si="5">(D25/C25)-1</f>
        <v>-0.37888052681091255</v>
      </c>
      <c r="G25" s="58"/>
      <c r="H25" s="10" t="s">
        <v>34</v>
      </c>
      <c r="I25" s="20">
        <v>92544</v>
      </c>
      <c r="J25" s="12">
        <v>31067</v>
      </c>
      <c r="K25" s="20">
        <f t="shared" ref="K25:K33" si="6">J25-I25</f>
        <v>-61477</v>
      </c>
      <c r="L25" s="13">
        <f t="shared" ref="L25:L33" si="7">(J25/I25)-1</f>
        <v>-0.66430022475795303</v>
      </c>
      <c r="M25" s="58"/>
    </row>
    <row r="26" spans="2:13" x14ac:dyDescent="0.25">
      <c r="B26" s="58" t="s">
        <v>35</v>
      </c>
      <c r="C26" s="24">
        <v>12030</v>
      </c>
      <c r="D26" s="15">
        <v>1497</v>
      </c>
      <c r="E26" s="24">
        <f t="shared" si="4"/>
        <v>-10533</v>
      </c>
      <c r="F26" s="16">
        <f t="shared" si="5"/>
        <v>-0.87556109725685782</v>
      </c>
      <c r="G26" s="58"/>
      <c r="H26" s="58" t="s">
        <v>35</v>
      </c>
      <c r="I26" s="24">
        <v>170139</v>
      </c>
      <c r="J26" s="15">
        <v>102874</v>
      </c>
      <c r="K26" s="24">
        <f t="shared" si="6"/>
        <v>-67265</v>
      </c>
      <c r="L26" s="16">
        <f t="shared" si="7"/>
        <v>-0.3953532111979029</v>
      </c>
      <c r="M26" s="58"/>
    </row>
    <row r="27" spans="2:13" x14ac:dyDescent="0.25">
      <c r="B27" s="10" t="s">
        <v>36</v>
      </c>
      <c r="C27" s="20">
        <v>48044</v>
      </c>
      <c r="D27" s="12">
        <v>19466</v>
      </c>
      <c r="E27" s="20">
        <f t="shared" si="4"/>
        <v>-28578</v>
      </c>
      <c r="F27" s="13">
        <f t="shared" si="5"/>
        <v>-0.59482973940554484</v>
      </c>
      <c r="G27" s="58"/>
      <c r="H27" s="10" t="s">
        <v>36</v>
      </c>
      <c r="I27" s="20">
        <v>187666</v>
      </c>
      <c r="J27" s="12">
        <v>75986</v>
      </c>
      <c r="K27" s="20">
        <f t="shared" si="6"/>
        <v>-111680</v>
      </c>
      <c r="L27" s="13">
        <f t="shared" si="7"/>
        <v>-0.59509980497266413</v>
      </c>
      <c r="M27" s="58"/>
    </row>
    <row r="28" spans="2:13" x14ac:dyDescent="0.25">
      <c r="B28" s="58" t="s">
        <v>37</v>
      </c>
      <c r="C28" s="24">
        <v>12339</v>
      </c>
      <c r="D28" s="15">
        <v>1422</v>
      </c>
      <c r="E28" s="24">
        <f t="shared" si="4"/>
        <v>-10917</v>
      </c>
      <c r="F28" s="16">
        <f t="shared" si="5"/>
        <v>-0.88475565280816926</v>
      </c>
      <c r="G28" s="58"/>
      <c r="H28" s="58" t="s">
        <v>37</v>
      </c>
      <c r="I28" s="24">
        <v>52798</v>
      </c>
      <c r="J28" s="15">
        <v>14215</v>
      </c>
      <c r="K28" s="24">
        <f t="shared" si="6"/>
        <v>-38583</v>
      </c>
      <c r="L28" s="16">
        <f t="shared" si="7"/>
        <v>-0.7307663169059434</v>
      </c>
      <c r="M28" s="58"/>
    </row>
    <row r="29" spans="2:13" x14ac:dyDescent="0.25">
      <c r="B29" s="10" t="s">
        <v>38</v>
      </c>
      <c r="C29" s="20">
        <v>17091</v>
      </c>
      <c r="D29" s="12">
        <v>4317</v>
      </c>
      <c r="E29" s="20">
        <f t="shared" si="4"/>
        <v>-12774</v>
      </c>
      <c r="F29" s="13">
        <f t="shared" si="5"/>
        <v>-0.74741091802703175</v>
      </c>
      <c r="G29" s="58"/>
      <c r="H29" s="10" t="s">
        <v>38</v>
      </c>
      <c r="I29" s="20">
        <v>78550</v>
      </c>
      <c r="J29" s="12">
        <v>34492</v>
      </c>
      <c r="K29" s="20">
        <f t="shared" si="6"/>
        <v>-44058</v>
      </c>
      <c r="L29" s="13">
        <f t="shared" si="7"/>
        <v>-0.56089115213239982</v>
      </c>
      <c r="M29" s="58"/>
    </row>
    <row r="30" spans="2:13" x14ac:dyDescent="0.25">
      <c r="B30" s="58" t="s">
        <v>39</v>
      </c>
      <c r="C30" s="24">
        <v>75060</v>
      </c>
      <c r="D30" s="15">
        <v>468</v>
      </c>
      <c r="E30" s="24">
        <f t="shared" si="4"/>
        <v>-74592</v>
      </c>
      <c r="F30" s="16">
        <f t="shared" si="5"/>
        <v>-0.99376498800959234</v>
      </c>
      <c r="G30" s="58"/>
      <c r="H30" s="58" t="s">
        <v>39</v>
      </c>
      <c r="I30" s="24">
        <v>317687</v>
      </c>
      <c r="J30" s="15">
        <v>57230</v>
      </c>
      <c r="K30" s="24">
        <f t="shared" si="6"/>
        <v>-260457</v>
      </c>
      <c r="L30" s="16">
        <f t="shared" si="7"/>
        <v>-0.8198541331562198</v>
      </c>
      <c r="M30" s="58"/>
    </row>
    <row r="31" spans="2:13" x14ac:dyDescent="0.25">
      <c r="B31" s="10" t="s">
        <v>40</v>
      </c>
      <c r="C31" s="20">
        <v>22441</v>
      </c>
      <c r="D31" s="12">
        <v>191</v>
      </c>
      <c r="E31" s="20">
        <f t="shared" si="4"/>
        <v>-22250</v>
      </c>
      <c r="F31" s="13">
        <f t="shared" si="5"/>
        <v>-0.99148879283454394</v>
      </c>
      <c r="G31" s="58"/>
      <c r="H31" s="10" t="s">
        <v>40</v>
      </c>
      <c r="I31" s="20">
        <v>109758</v>
      </c>
      <c r="J31" s="12">
        <v>36711</v>
      </c>
      <c r="K31" s="20">
        <f t="shared" si="6"/>
        <v>-73047</v>
      </c>
      <c r="L31" s="13">
        <f t="shared" si="7"/>
        <v>-0.66552779751817637</v>
      </c>
      <c r="M31" s="58"/>
    </row>
    <row r="32" spans="2:13" x14ac:dyDescent="0.25">
      <c r="B32" s="58" t="s">
        <v>41</v>
      </c>
      <c r="C32" s="57">
        <v>3335</v>
      </c>
      <c r="D32" s="64">
        <v>75</v>
      </c>
      <c r="E32" s="24">
        <f t="shared" si="4"/>
        <v>-3260</v>
      </c>
      <c r="F32" s="16">
        <f t="shared" si="5"/>
        <v>-0.97751124437781112</v>
      </c>
      <c r="G32" s="58"/>
      <c r="H32" s="58" t="s">
        <v>41</v>
      </c>
      <c r="I32" s="30">
        <v>17646</v>
      </c>
      <c r="J32" s="23">
        <v>5669</v>
      </c>
      <c r="K32" s="24">
        <f t="shared" si="6"/>
        <v>-11977</v>
      </c>
      <c r="L32" s="16">
        <f t="shared" si="7"/>
        <v>-0.67873739091012131</v>
      </c>
      <c r="M32" s="58"/>
    </row>
    <row r="33" spans="2:13" ht="15.75" thickBot="1" x14ac:dyDescent="0.3">
      <c r="B33" s="31" t="s">
        <v>42</v>
      </c>
      <c r="C33" s="59">
        <v>19681</v>
      </c>
      <c r="D33" s="65">
        <v>4973</v>
      </c>
      <c r="E33" s="28">
        <f t="shared" si="4"/>
        <v>-14708</v>
      </c>
      <c r="F33" s="29">
        <f t="shared" si="5"/>
        <v>-0.74731975001270268</v>
      </c>
      <c r="G33" s="58"/>
      <c r="H33" s="31" t="s">
        <v>42</v>
      </c>
      <c r="I33" s="26">
        <v>104256</v>
      </c>
      <c r="J33" s="27">
        <v>29064</v>
      </c>
      <c r="K33" s="28">
        <f t="shared" si="6"/>
        <v>-75192</v>
      </c>
      <c r="L33" s="29">
        <f t="shared" si="7"/>
        <v>-0.72122467771639043</v>
      </c>
      <c r="M33" s="58"/>
    </row>
    <row r="34" spans="2:13" x14ac:dyDescent="0.25">
      <c r="B34" s="58"/>
      <c r="C34" s="24"/>
      <c r="D34" s="24"/>
      <c r="E34" s="58"/>
      <c r="F34" s="58"/>
      <c r="G34" s="58"/>
      <c r="H34" s="58"/>
      <c r="I34" s="24"/>
      <c r="J34" s="24"/>
      <c r="K34" s="58"/>
      <c r="L34" s="58"/>
      <c r="M34" s="58"/>
    </row>
    <row r="35" spans="2:13" x14ac:dyDescent="0.25">
      <c r="B35" s="2" t="s">
        <v>43</v>
      </c>
      <c r="C35" s="32">
        <v>60327</v>
      </c>
      <c r="D35" s="33">
        <v>13326</v>
      </c>
      <c r="E35" s="33">
        <f>D35-C35</f>
        <v>-47001</v>
      </c>
      <c r="F35" s="34">
        <f>(D35/C35)-1</f>
        <v>-0.77910388383310958</v>
      </c>
      <c r="G35" s="58"/>
      <c r="H35" s="2" t="s">
        <v>43</v>
      </c>
      <c r="I35" s="32">
        <v>367440</v>
      </c>
      <c r="J35" s="33">
        <v>108066</v>
      </c>
      <c r="K35" s="33">
        <f>J35-I35</f>
        <v>-259374</v>
      </c>
      <c r="L35" s="34">
        <f>(J35/I35)-1</f>
        <v>-0.70589483997387337</v>
      </c>
      <c r="M35" s="58"/>
    </row>
    <row r="36" spans="2:13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ht="45" customHeight="1" x14ac:dyDescent="0.25">
      <c r="B37" s="88" t="s">
        <v>107</v>
      </c>
      <c r="C37" s="88"/>
      <c r="D37" s="88"/>
      <c r="E37" s="88"/>
      <c r="F37" s="88"/>
      <c r="G37" s="89"/>
      <c r="H37" s="89"/>
      <c r="I37" s="89"/>
      <c r="J37" s="89"/>
      <c r="K37" s="89"/>
      <c r="L37" s="89"/>
      <c r="M37" s="58"/>
    </row>
    <row r="38" spans="2:13" ht="15" customHeight="1" x14ac:dyDescent="0.25">
      <c r="B38" s="44" t="s">
        <v>48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</sheetData>
  <mergeCells count="17">
    <mergeCell ref="H21:H22"/>
    <mergeCell ref="D21:D22"/>
    <mergeCell ref="C21:C22"/>
    <mergeCell ref="B21:B22"/>
    <mergeCell ref="B37:L37"/>
    <mergeCell ref="E21:F21"/>
    <mergeCell ref="K21:L21"/>
    <mergeCell ref="J21:J22"/>
    <mergeCell ref="I21:I22"/>
    <mergeCell ref="J3:J4"/>
    <mergeCell ref="K3:L3"/>
    <mergeCell ref="B3:B4"/>
    <mergeCell ref="C3:C4"/>
    <mergeCell ref="D3:D4"/>
    <mergeCell ref="E3:F3"/>
    <mergeCell ref="H3:H4"/>
    <mergeCell ref="I3:I4"/>
  </mergeCells>
  <conditionalFormatting sqref="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{8AF57B4A-F43D-43BC-BFB7-2C032E38B55D}</x14:id>
        </ext>
      </extLst>
    </cfRule>
  </conditionalFormatting>
  <conditionalFormatting sqref="F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{8E2AA82D-BEE3-4DE6-93CC-A1265C1F673A}</x14:id>
        </ext>
      </extLst>
    </cfRule>
  </conditionalFormatting>
  <conditionalFormatting sqref="F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{0451CE6A-7595-4ADF-AF97-5FEAF5E11A0C}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{BFD49D3A-9D33-498F-955C-319A60DB61E3}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{41C3CB3A-9126-4F4D-B6BB-F5C2DE2125B7}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{C9A298DF-DCF4-4BE3-9A9C-ADB6CDD6ED8D}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{00B47157-283B-4C72-8A65-EE3F1CA3427E}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{69C0EB71-0CCF-4DED-9AC6-A0EB8D17AE9A}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{519E5BE6-F943-439D-9CF8-52749B74E3B7}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{6F00A53A-2DFA-4865-9C07-791CDB4A6ADF}</x14:id>
        </ext>
      </extLst>
    </cfRule>
  </conditionalFormatting>
  <conditionalFormatting sqref="F7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{843AEE2E-B564-4AE6-9237-C4AF4B671F23}</x14:id>
        </ext>
      </extLst>
    </cfRule>
  </conditionalFormatting>
  <conditionalFormatting sqref="F23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{2AB6B4EB-2DDD-48EA-8DF1-1DEB26D70D73}</x14:id>
        </ext>
      </extLst>
    </cfRule>
  </conditionalFormatting>
  <conditionalFormatting sqref="F23:F35 F7:F16 F5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{7DD8C2EF-0E31-4D11-9955-688549FFC0EE}</x14:id>
        </ext>
      </extLst>
    </cfRule>
  </conditionalFormatting>
  <conditionalFormatting sqref="F23:F35 F5:F1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{30CC53D5-4EB1-47A6-B150-9152494C8768}</x14:id>
        </ext>
      </extLst>
    </cfRule>
  </conditionalFormatting>
  <conditionalFormatting sqref="F23:F3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{1FCB41ED-29F9-47A6-81C6-8713A82A14E0}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{3D4F2696-CC61-454F-A7EB-53CF2DAA53E2}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{740201B9-4852-4AC7-825C-B0E7BCDFF60C}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{0E114D1D-0B93-4864-B3E8-BF043E561061}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{CAE14D38-26B7-4C83-A75B-1957B08337FA}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{CA341F25-997F-4D91-8A14-DFD6C85A9192}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{7D863360-4C9A-48FE-9C93-2A813DF4FF86}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{339309D0-371C-4911-A799-3F21702E1073}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{71AD1A37-CECC-4E19-875A-D37AC578C37D}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{B43F8DF5-ECC2-42E0-8E74-E00BFD6EBAF6}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{070D0FD9-6387-4E2F-9B66-512BD6F7ABBC}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{3707EEA0-E6F2-4314-82E2-538D9E522E21}</x14:id>
        </ext>
      </extLst>
    </cfRule>
  </conditionalFormatting>
  <conditionalFormatting sqref="L2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{0F5C8D5C-026D-4F4E-95BF-FD4455AAA07F}</x14:id>
        </ext>
      </extLst>
    </cfRule>
  </conditionalFormatting>
  <conditionalFormatting sqref="L23:L35 L7:L16 L5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{A9ED4AB1-A1B0-4F66-96C2-6A834A1099A1}</x14:id>
        </ext>
      </extLst>
    </cfRule>
  </conditionalFormatting>
  <conditionalFormatting sqref="L23:L35 L5:L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{93E26729-5FC8-4428-8874-774EDF916FEC}</x14:id>
        </ext>
      </extLst>
    </cfRule>
  </conditionalFormatting>
  <conditionalFormatting sqref="L23:L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{79CD2A72-A14A-4A3C-8B20-7CD97B2A50C7}</x14:id>
        </ext>
      </extLst>
    </cfRule>
  </conditionalFormatting>
  <conditionalFormatting sqref="F5:F16 F23 F25:F33 F3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{D62BB2D7-ABC8-492F-8A39-AD6DD065D9A8}</x14:id>
        </ext>
      </extLst>
    </cfRule>
  </conditionalFormatting>
  <conditionalFormatting sqref="L7:L16 L23 L5 L25:L33 L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{9933EC1F-0D11-47CE-9E08-27651A93DC6C}</x14:id>
        </ext>
      </extLst>
    </cfRule>
  </conditionalFormatting>
  <conditionalFormatting sqref="F7:F16 F5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{76D0AD2E-6231-4436-9029-FF82DC8E115B}</x14:id>
        </ext>
      </extLst>
    </cfRule>
  </conditionalFormatting>
  <conditionalFormatting sqref="L7:L16 L5">
    <cfRule type="dataBar" priority="1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{CB77171E-58CF-4EE8-A4F0-E760EE88FCAA}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I3:J3 C3:D3 I21:J21 C21:D21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F57B4A-F43D-43BC-BFB7-2C032E38B5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E2AA82D-BEE3-4DE6-93CC-A1265C1F67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0451CE6A-7595-4ADF-AF97-5FEAF5E11A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FD49D3A-9D33-498F-955C-319A60DB61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1C3CB3A-9126-4F4D-B6BB-F5C2DE2125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C9A298DF-DCF4-4BE3-9A9C-ADB6CDD6ED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00B47157-283B-4C72-8A65-EE3F1CA342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69C0EB71-0CCF-4DED-9AC6-A0EB8D17AE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19E5BE6-F943-439D-9CF8-52749B74E3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6F00A53A-2DFA-4865-9C07-791CDB4A6A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43AEE2E-B564-4AE6-9237-C4AF4B671F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2AB6B4EB-2DDD-48EA-8DF1-1DEB26D70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7DD8C2EF-0E31-4D11-9955-688549FFC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30CC53D5-4EB1-47A6-B150-9152494C87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1FCB41ED-29F9-47A6-81C6-8713A82A14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3D4F2696-CC61-454F-A7EB-53CF2DAA53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740201B9-4852-4AC7-825C-B0E7BCDFF6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0E114D1D-0B93-4864-B3E8-BF043E5610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AE14D38-26B7-4C83-A75B-1957B08337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CA341F25-997F-4D91-8A14-DFD6C85A91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7D863360-4C9A-48FE-9C93-2A813DF4FF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39309D0-371C-4911-A799-3F21702E10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71AD1A37-CECC-4E19-875A-D37AC578C3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B43F8DF5-ECC2-42E0-8E74-E00BFD6EBA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070D0FD9-6387-4E2F-9B66-512BD6F7AB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3707EEA0-E6F2-4314-82E2-538D9E522E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0F5C8D5C-026D-4F4E-95BF-FD4455AAA0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A9ED4AB1-A1B0-4F66-96C2-6A834A1099A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93E26729-5FC8-4428-8874-774EDF916F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79CD2A72-A14A-4A3C-8B20-7CD97B2A50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D62BB2D7-ABC8-492F-8A39-AD6DD065D9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9933EC1F-0D11-47CE-9E08-27651A93DC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76D0AD2E-6231-4436-9029-FF82DC8E11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CB77171E-58CF-4EE8-A4F0-E760EE88FC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8E67-F374-4022-8DB4-9A9A889F9084}">
  <dimension ref="B1:L38"/>
  <sheetViews>
    <sheetView workbookViewId="0">
      <selection activeCell="Q30" sqref="Q30"/>
    </sheetView>
  </sheetViews>
  <sheetFormatPr defaultRowHeight="15" x14ac:dyDescent="0.25"/>
  <cols>
    <col min="1" max="1" width="6.5703125" style="58" customWidth="1"/>
    <col min="2" max="2" width="24.7109375" style="58" customWidth="1"/>
    <col min="3" max="4" width="7.85546875" style="58" customWidth="1"/>
    <col min="5" max="5" width="8.42578125" style="58" customWidth="1"/>
    <col min="6" max="6" width="6.5703125" style="58" customWidth="1"/>
    <col min="7" max="7" width="6" style="58" customWidth="1"/>
    <col min="8" max="8" width="23.7109375" style="58" customWidth="1"/>
    <col min="9" max="10" width="10.7109375" style="58" customWidth="1"/>
    <col min="11" max="11" width="9.28515625" style="58" customWidth="1"/>
    <col min="12" max="12" width="7.7109375" style="58" customWidth="1"/>
    <col min="13" max="16384" width="9.140625" style="58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109</v>
      </c>
      <c r="H2" s="2" t="s">
        <v>111</v>
      </c>
    </row>
    <row r="3" spans="2:12" ht="17.25" customHeight="1" thickTop="1" x14ac:dyDescent="0.25">
      <c r="B3" s="76"/>
      <c r="C3" s="78" t="s">
        <v>2</v>
      </c>
      <c r="D3" s="79" t="s">
        <v>3</v>
      </c>
      <c r="E3" s="81" t="s">
        <v>1</v>
      </c>
      <c r="F3" s="92"/>
      <c r="H3" s="76"/>
      <c r="I3" s="78" t="s">
        <v>2</v>
      </c>
      <c r="J3" s="79" t="s">
        <v>3</v>
      </c>
      <c r="K3" s="81" t="s">
        <v>1</v>
      </c>
      <c r="L3" s="92"/>
    </row>
    <row r="4" spans="2:12" ht="15.75" thickBot="1" x14ac:dyDescent="0.3">
      <c r="B4" s="77"/>
      <c r="C4" s="93"/>
      <c r="D4" s="94"/>
      <c r="E4" s="3" t="s">
        <v>4</v>
      </c>
      <c r="F4" s="3" t="s">
        <v>5</v>
      </c>
      <c r="H4" s="77"/>
      <c r="I4" s="77"/>
      <c r="J4" s="80"/>
      <c r="K4" s="3" t="s">
        <v>4</v>
      </c>
      <c r="L4" s="3" t="s">
        <v>5</v>
      </c>
    </row>
    <row r="5" spans="2:12" x14ac:dyDescent="0.25">
      <c r="B5" s="4" t="s">
        <v>6</v>
      </c>
      <c r="C5" s="5">
        <v>251887</v>
      </c>
      <c r="D5" s="6">
        <v>63762</v>
      </c>
      <c r="E5" s="7">
        <f>D5-C5</f>
        <v>-188125</v>
      </c>
      <c r="F5" s="8">
        <f>(D5/C5)-1</f>
        <v>-0.74686268048767901</v>
      </c>
      <c r="H5" s="4" t="s">
        <v>6</v>
      </c>
      <c r="I5" s="5">
        <v>1382931</v>
      </c>
      <c r="J5" s="6">
        <v>451070</v>
      </c>
      <c r="K5" s="7">
        <f>J5-I5</f>
        <v>-931861</v>
      </c>
      <c r="L5" s="8">
        <f>(J5/I5)-1</f>
        <v>-0.67383043694877043</v>
      </c>
    </row>
    <row r="6" spans="2:12" ht="15.75" customHeight="1" x14ac:dyDescent="0.25">
      <c r="B6" s="45" t="s">
        <v>110</v>
      </c>
      <c r="D6" s="9"/>
      <c r="H6" s="45" t="s">
        <v>116</v>
      </c>
      <c r="J6" s="9"/>
    </row>
    <row r="7" spans="2:12" x14ac:dyDescent="0.25">
      <c r="B7" s="10" t="s">
        <v>10</v>
      </c>
      <c r="C7" s="11">
        <v>21262</v>
      </c>
      <c r="D7" s="12">
        <v>10693</v>
      </c>
      <c r="E7" s="11">
        <f t="shared" ref="E7:E16" si="0">D7-C7</f>
        <v>-10569</v>
      </c>
      <c r="F7" s="13">
        <f t="shared" ref="F7:F16" si="1">(D7/C7)-1</f>
        <v>-0.49708399962374183</v>
      </c>
      <c r="H7" s="10" t="s">
        <v>7</v>
      </c>
      <c r="I7" s="11">
        <v>169977</v>
      </c>
      <c r="J7" s="12">
        <v>100286</v>
      </c>
      <c r="K7" s="11">
        <f t="shared" ref="K7:K16" si="2">J7-I7</f>
        <v>-69691</v>
      </c>
      <c r="L7" s="13">
        <f t="shared" ref="L7:L16" si="3">(J7/I7)-1</f>
        <v>-0.41000252975402551</v>
      </c>
    </row>
    <row r="8" spans="2:12" x14ac:dyDescent="0.25">
      <c r="B8" s="58" t="s">
        <v>9</v>
      </c>
      <c r="C8" s="14">
        <v>8758</v>
      </c>
      <c r="D8" s="15">
        <v>8826</v>
      </c>
      <c r="E8" s="14">
        <f t="shared" si="0"/>
        <v>68</v>
      </c>
      <c r="F8" s="16">
        <f t="shared" si="1"/>
        <v>7.7643297556519997E-3</v>
      </c>
      <c r="H8" s="58" t="s">
        <v>8</v>
      </c>
      <c r="I8" s="14">
        <v>339008</v>
      </c>
      <c r="J8" s="15">
        <v>51401</v>
      </c>
      <c r="K8" s="14">
        <f t="shared" si="2"/>
        <v>-287607</v>
      </c>
      <c r="L8" s="16">
        <f t="shared" si="3"/>
        <v>-0.84837820936379083</v>
      </c>
    </row>
    <row r="9" spans="2:12" x14ac:dyDescent="0.25">
      <c r="B9" s="10" t="s">
        <v>14</v>
      </c>
      <c r="C9" s="11">
        <v>13287</v>
      </c>
      <c r="D9" s="12">
        <v>7677</v>
      </c>
      <c r="E9" s="11">
        <f t="shared" si="0"/>
        <v>-5610</v>
      </c>
      <c r="F9" s="13">
        <f t="shared" si="1"/>
        <v>-0.4222172047866336</v>
      </c>
      <c r="H9" s="10" t="s">
        <v>10</v>
      </c>
      <c r="I9" s="11">
        <v>98096</v>
      </c>
      <c r="J9" s="12">
        <v>40671</v>
      </c>
      <c r="K9" s="11">
        <f t="shared" si="2"/>
        <v>-57425</v>
      </c>
      <c r="L9" s="13">
        <f t="shared" si="3"/>
        <v>-0.58539593867232098</v>
      </c>
    </row>
    <row r="10" spans="2:12" x14ac:dyDescent="0.25">
      <c r="B10" s="58" t="s">
        <v>18</v>
      </c>
      <c r="C10" s="14">
        <v>5745</v>
      </c>
      <c r="D10" s="15">
        <v>4917</v>
      </c>
      <c r="E10" s="14">
        <f t="shared" si="0"/>
        <v>-828</v>
      </c>
      <c r="F10" s="16">
        <f t="shared" si="1"/>
        <v>-0.14412532637075715</v>
      </c>
      <c r="H10" s="58" t="s">
        <v>9</v>
      </c>
      <c r="I10" s="14">
        <v>61129</v>
      </c>
      <c r="J10" s="15">
        <v>28714</v>
      </c>
      <c r="K10" s="14">
        <f t="shared" si="2"/>
        <v>-32415</v>
      </c>
      <c r="L10" s="16">
        <f t="shared" si="3"/>
        <v>-0.53027204763696445</v>
      </c>
    </row>
    <row r="11" spans="2:12" x14ac:dyDescent="0.25">
      <c r="B11" s="10" t="s">
        <v>7</v>
      </c>
      <c r="C11" s="11">
        <v>12128</v>
      </c>
      <c r="D11" s="12">
        <v>4719</v>
      </c>
      <c r="E11" s="11">
        <f t="shared" si="0"/>
        <v>-7409</v>
      </c>
      <c r="F11" s="13">
        <f t="shared" si="1"/>
        <v>-0.61090039577836408</v>
      </c>
      <c r="H11" s="10" t="s">
        <v>11</v>
      </c>
      <c r="I11" s="11">
        <v>70032</v>
      </c>
      <c r="J11" s="12">
        <v>26705</v>
      </c>
      <c r="K11" s="11">
        <f t="shared" si="2"/>
        <v>-43327</v>
      </c>
      <c r="L11" s="13">
        <f t="shared" si="3"/>
        <v>-0.61867432031071512</v>
      </c>
    </row>
    <row r="12" spans="2:12" x14ac:dyDescent="0.25">
      <c r="B12" s="58" t="s">
        <v>11</v>
      </c>
      <c r="C12" s="14">
        <v>18831</v>
      </c>
      <c r="D12" s="15">
        <v>4272</v>
      </c>
      <c r="E12" s="14">
        <f t="shared" si="0"/>
        <v>-14559</v>
      </c>
      <c r="F12" s="16">
        <f t="shared" si="1"/>
        <v>-0.77314003504859008</v>
      </c>
      <c r="H12" s="58" t="s">
        <v>98</v>
      </c>
      <c r="I12" s="14">
        <v>88453</v>
      </c>
      <c r="J12" s="15">
        <v>23764</v>
      </c>
      <c r="K12" s="14">
        <f t="shared" si="2"/>
        <v>-64689</v>
      </c>
      <c r="L12" s="16">
        <f t="shared" si="3"/>
        <v>-0.73133754649361804</v>
      </c>
    </row>
    <row r="13" spans="2:12" x14ac:dyDescent="0.25">
      <c r="B13" s="10" t="s">
        <v>20</v>
      </c>
      <c r="C13" s="11">
        <v>6566</v>
      </c>
      <c r="D13" s="12">
        <v>3752</v>
      </c>
      <c r="E13" s="11">
        <f t="shared" si="0"/>
        <v>-2814</v>
      </c>
      <c r="F13" s="13">
        <f t="shared" si="1"/>
        <v>-0.4285714285714286</v>
      </c>
      <c r="H13" s="10" t="s">
        <v>18</v>
      </c>
      <c r="I13" s="11">
        <v>35242</v>
      </c>
      <c r="J13" s="12">
        <v>21963</v>
      </c>
      <c r="K13" s="11">
        <f t="shared" si="2"/>
        <v>-13279</v>
      </c>
      <c r="L13" s="13">
        <f t="shared" si="3"/>
        <v>-0.3767947335565518</v>
      </c>
    </row>
    <row r="14" spans="2:12" x14ac:dyDescent="0.25">
      <c r="B14" s="58" t="s">
        <v>19</v>
      </c>
      <c r="C14" s="14">
        <v>12969</v>
      </c>
      <c r="D14" s="15">
        <v>3355</v>
      </c>
      <c r="E14" s="14">
        <f t="shared" si="0"/>
        <v>-9614</v>
      </c>
      <c r="F14" s="16">
        <f t="shared" si="1"/>
        <v>-0.74130619168787115</v>
      </c>
      <c r="H14" s="58" t="s">
        <v>14</v>
      </c>
      <c r="I14" s="14">
        <v>37696</v>
      </c>
      <c r="J14" s="15">
        <v>15133</v>
      </c>
      <c r="K14" s="14">
        <f t="shared" si="2"/>
        <v>-22563</v>
      </c>
      <c r="L14" s="16">
        <f t="shared" si="3"/>
        <v>-0.59855157045840413</v>
      </c>
    </row>
    <row r="15" spans="2:12" x14ac:dyDescent="0.25">
      <c r="B15" s="10" t="s">
        <v>25</v>
      </c>
      <c r="C15" s="11">
        <v>2969</v>
      </c>
      <c r="D15" s="12">
        <v>2669</v>
      </c>
      <c r="E15" s="11">
        <f t="shared" si="0"/>
        <v>-300</v>
      </c>
      <c r="F15" s="13">
        <f t="shared" si="1"/>
        <v>-0.10104412260020212</v>
      </c>
      <c r="H15" s="10" t="s">
        <v>24</v>
      </c>
      <c r="I15" s="11">
        <v>20090</v>
      </c>
      <c r="J15" s="12">
        <v>13534</v>
      </c>
      <c r="K15" s="11">
        <f t="shared" si="2"/>
        <v>-6556</v>
      </c>
      <c r="L15" s="13">
        <f t="shared" si="3"/>
        <v>-0.32633150821304135</v>
      </c>
    </row>
    <row r="16" spans="2:12" x14ac:dyDescent="0.25">
      <c r="B16" s="35" t="s">
        <v>108</v>
      </c>
      <c r="C16" s="36">
        <v>4620</v>
      </c>
      <c r="D16" s="37">
        <v>2256</v>
      </c>
      <c r="E16" s="36">
        <f t="shared" si="0"/>
        <v>-2364</v>
      </c>
      <c r="F16" s="38">
        <f t="shared" si="1"/>
        <v>-0.51168831168831175</v>
      </c>
      <c r="H16" s="35" t="s">
        <v>20</v>
      </c>
      <c r="I16" s="36">
        <v>30178</v>
      </c>
      <c r="J16" s="37">
        <v>11767</v>
      </c>
      <c r="K16" s="36">
        <f t="shared" si="2"/>
        <v>-18411</v>
      </c>
      <c r="L16" s="38">
        <f t="shared" si="3"/>
        <v>-0.61008019086751941</v>
      </c>
    </row>
    <row r="17" spans="2:12" x14ac:dyDescent="0.25">
      <c r="B17" s="67" t="s">
        <v>114</v>
      </c>
      <c r="C17" s="67"/>
      <c r="D17" s="67"/>
      <c r="E17" s="70"/>
      <c r="F17" s="60"/>
      <c r="H17" s="61" t="s">
        <v>117</v>
      </c>
      <c r="I17" s="61"/>
      <c r="J17" s="67"/>
      <c r="K17" s="70"/>
      <c r="L17" s="60"/>
    </row>
    <row r="18" spans="2:12" x14ac:dyDescent="0.25">
      <c r="B18" s="41"/>
      <c r="H18" s="41" t="s">
        <v>115</v>
      </c>
    </row>
    <row r="19" spans="2:12" x14ac:dyDescent="0.25">
      <c r="B19" s="41"/>
      <c r="H19" s="41"/>
    </row>
    <row r="20" spans="2:12" ht="15.75" thickBot="1" x14ac:dyDescent="0.3">
      <c r="B20" s="2" t="s">
        <v>113</v>
      </c>
      <c r="H20" s="2" t="s">
        <v>112</v>
      </c>
    </row>
    <row r="21" spans="2:12" ht="15.75" thickTop="1" x14ac:dyDescent="0.25">
      <c r="B21" s="76"/>
      <c r="C21" s="78" t="s">
        <v>2</v>
      </c>
      <c r="D21" s="79" t="s">
        <v>3</v>
      </c>
      <c r="E21" s="81" t="s">
        <v>1</v>
      </c>
      <c r="F21" s="92"/>
      <c r="H21" s="76"/>
      <c r="I21" s="78" t="s">
        <v>2</v>
      </c>
      <c r="J21" s="79" t="s">
        <v>3</v>
      </c>
      <c r="K21" s="81" t="s">
        <v>1</v>
      </c>
      <c r="L21" s="92"/>
    </row>
    <row r="22" spans="2:12" ht="15.75" thickBot="1" x14ac:dyDescent="0.3">
      <c r="B22" s="77"/>
      <c r="C22" s="77"/>
      <c r="D22" s="80"/>
      <c r="E22" s="3" t="s">
        <v>4</v>
      </c>
      <c r="F22" s="3" t="s">
        <v>5</v>
      </c>
      <c r="H22" s="77"/>
      <c r="I22" s="77"/>
      <c r="J22" s="80"/>
      <c r="K22" s="3" t="s">
        <v>4</v>
      </c>
      <c r="L22" s="3" t="s">
        <v>5</v>
      </c>
    </row>
    <row r="23" spans="2:12" x14ac:dyDescent="0.25">
      <c r="B23" s="4" t="s">
        <v>6</v>
      </c>
      <c r="C23" s="5">
        <v>251887</v>
      </c>
      <c r="D23" s="62">
        <v>63762</v>
      </c>
      <c r="E23" s="7">
        <f>D23-C23</f>
        <v>-188125</v>
      </c>
      <c r="F23" s="8">
        <f>(D23/C23)-1</f>
        <v>-0.74686268048767901</v>
      </c>
      <c r="H23" s="4" t="s">
        <v>6</v>
      </c>
      <c r="I23" s="5">
        <v>1382931</v>
      </c>
      <c r="J23" s="6">
        <v>451070</v>
      </c>
      <c r="K23" s="7">
        <f>J23-I23</f>
        <v>-931861</v>
      </c>
      <c r="L23" s="8">
        <f>(J23/I23)-1</f>
        <v>-0.67383043694877043</v>
      </c>
    </row>
    <row r="24" spans="2:12" x14ac:dyDescent="0.25">
      <c r="D24" s="63"/>
      <c r="J24" s="9"/>
    </row>
    <row r="25" spans="2:12" x14ac:dyDescent="0.25">
      <c r="B25" s="10" t="s">
        <v>34</v>
      </c>
      <c r="C25" s="20">
        <v>17027</v>
      </c>
      <c r="D25" s="12">
        <v>6124</v>
      </c>
      <c r="E25" s="20">
        <f t="shared" ref="E25:E33" si="4">D25-C25</f>
        <v>-10903</v>
      </c>
      <c r="F25" s="13">
        <f t="shared" ref="F25:F33" si="5">(D25/C25)-1</f>
        <v>-0.64033593704116987</v>
      </c>
      <c r="H25" s="10" t="s">
        <v>34</v>
      </c>
      <c r="I25" s="20">
        <v>109571</v>
      </c>
      <c r="J25" s="12">
        <v>37191</v>
      </c>
      <c r="K25" s="20">
        <f t="shared" ref="K25:K33" si="6">J25-I25</f>
        <v>-72380</v>
      </c>
      <c r="L25" s="13">
        <f t="shared" ref="L25:L33" si="7">(J25/I25)-1</f>
        <v>-0.66057624736472242</v>
      </c>
    </row>
    <row r="26" spans="2:12" x14ac:dyDescent="0.25">
      <c r="B26" s="58" t="s">
        <v>35</v>
      </c>
      <c r="C26" s="24">
        <v>13066</v>
      </c>
      <c r="D26" s="15">
        <v>4942</v>
      </c>
      <c r="E26" s="24">
        <f t="shared" si="4"/>
        <v>-8124</v>
      </c>
      <c r="F26" s="16">
        <f t="shared" si="5"/>
        <v>-0.62176641665391097</v>
      </c>
      <c r="H26" s="58" t="s">
        <v>35</v>
      </c>
      <c r="I26" s="24">
        <v>183205</v>
      </c>
      <c r="J26" s="15">
        <v>107816</v>
      </c>
      <c r="K26" s="24">
        <f t="shared" si="6"/>
        <v>-75389</v>
      </c>
      <c r="L26" s="16">
        <f t="shared" si="7"/>
        <v>-0.41150077781719929</v>
      </c>
    </row>
    <row r="27" spans="2:12" x14ac:dyDescent="0.25">
      <c r="B27" s="10" t="s">
        <v>36</v>
      </c>
      <c r="C27" s="20">
        <v>57724</v>
      </c>
      <c r="D27" s="12">
        <v>25386</v>
      </c>
      <c r="E27" s="20">
        <f t="shared" si="4"/>
        <v>-32338</v>
      </c>
      <c r="F27" s="13">
        <f t="shared" si="5"/>
        <v>-0.56021758713879843</v>
      </c>
      <c r="H27" s="10" t="s">
        <v>36</v>
      </c>
      <c r="I27" s="20">
        <v>245390</v>
      </c>
      <c r="J27" s="12">
        <v>101372</v>
      </c>
      <c r="K27" s="20">
        <f t="shared" si="6"/>
        <v>-144018</v>
      </c>
      <c r="L27" s="13">
        <f t="shared" si="7"/>
        <v>-0.58689433147235015</v>
      </c>
    </row>
    <row r="28" spans="2:12" x14ac:dyDescent="0.25">
      <c r="B28" s="58" t="s">
        <v>37</v>
      </c>
      <c r="C28" s="24">
        <v>26256</v>
      </c>
      <c r="D28" s="15">
        <v>11032</v>
      </c>
      <c r="E28" s="24">
        <f t="shared" si="4"/>
        <v>-15224</v>
      </c>
      <c r="F28" s="16">
        <f t="shared" si="5"/>
        <v>-0.57982937233394272</v>
      </c>
      <c r="H28" s="58" t="s">
        <v>37</v>
      </c>
      <c r="I28" s="24">
        <v>79054</v>
      </c>
      <c r="J28" s="15">
        <v>25247</v>
      </c>
      <c r="K28" s="24">
        <f t="shared" si="6"/>
        <v>-53807</v>
      </c>
      <c r="L28" s="16">
        <f t="shared" si="7"/>
        <v>-0.6806360209477067</v>
      </c>
    </row>
    <row r="29" spans="2:12" x14ac:dyDescent="0.25">
      <c r="B29" s="10" t="s">
        <v>38</v>
      </c>
      <c r="C29" s="20">
        <v>15536</v>
      </c>
      <c r="D29" s="12">
        <v>9553</v>
      </c>
      <c r="E29" s="20">
        <f t="shared" si="4"/>
        <v>-5983</v>
      </c>
      <c r="F29" s="13">
        <f t="shared" si="5"/>
        <v>-0.38510556127703399</v>
      </c>
      <c r="H29" s="10" t="s">
        <v>38</v>
      </c>
      <c r="I29" s="20">
        <v>94086</v>
      </c>
      <c r="J29" s="12">
        <v>44045</v>
      </c>
      <c r="K29" s="20">
        <f t="shared" si="6"/>
        <v>-50041</v>
      </c>
      <c r="L29" s="13">
        <f t="shared" si="7"/>
        <v>-0.53186446442616331</v>
      </c>
    </row>
    <row r="30" spans="2:12" x14ac:dyDescent="0.25">
      <c r="B30" s="58" t="s">
        <v>39</v>
      </c>
      <c r="C30" s="24">
        <v>73584</v>
      </c>
      <c r="D30" s="15">
        <v>1124</v>
      </c>
      <c r="E30" s="24">
        <f t="shared" si="4"/>
        <v>-72460</v>
      </c>
      <c r="F30" s="16">
        <f t="shared" si="5"/>
        <v>-0.98472494020439227</v>
      </c>
      <c r="H30" s="58" t="s">
        <v>39</v>
      </c>
      <c r="I30" s="24">
        <v>391271</v>
      </c>
      <c r="J30" s="15">
        <v>58354</v>
      </c>
      <c r="K30" s="24">
        <f t="shared" si="6"/>
        <v>-332917</v>
      </c>
      <c r="L30" s="16">
        <f t="shared" si="7"/>
        <v>-0.85086040110307182</v>
      </c>
    </row>
    <row r="31" spans="2:12" x14ac:dyDescent="0.25">
      <c r="B31" s="10" t="s">
        <v>40</v>
      </c>
      <c r="C31" s="20">
        <v>25274</v>
      </c>
      <c r="D31" s="12">
        <v>638</v>
      </c>
      <c r="E31" s="20">
        <f t="shared" si="4"/>
        <v>-24636</v>
      </c>
      <c r="F31" s="13">
        <f t="shared" si="5"/>
        <v>-0.97475666693044238</v>
      </c>
      <c r="H31" s="10" t="s">
        <v>40</v>
      </c>
      <c r="I31" s="20">
        <v>135032</v>
      </c>
      <c r="J31" s="12">
        <v>37349</v>
      </c>
      <c r="K31" s="20">
        <f t="shared" si="6"/>
        <v>-97683</v>
      </c>
      <c r="L31" s="13">
        <f t="shared" si="7"/>
        <v>-0.72340630369097703</v>
      </c>
    </row>
    <row r="32" spans="2:12" x14ac:dyDescent="0.25">
      <c r="B32" s="58" t="s">
        <v>41</v>
      </c>
      <c r="C32" s="57">
        <v>3015</v>
      </c>
      <c r="D32" s="64">
        <v>248</v>
      </c>
      <c r="E32" s="24">
        <f t="shared" si="4"/>
        <v>-2767</v>
      </c>
      <c r="F32" s="16">
        <f t="shared" si="5"/>
        <v>-0.91774461028192367</v>
      </c>
      <c r="H32" s="58" t="s">
        <v>41</v>
      </c>
      <c r="I32" s="30">
        <v>20661</v>
      </c>
      <c r="J32" s="23">
        <v>5917</v>
      </c>
      <c r="K32" s="24">
        <f t="shared" si="6"/>
        <v>-14744</v>
      </c>
      <c r="L32" s="16">
        <f t="shared" si="7"/>
        <v>-0.71361502347417838</v>
      </c>
    </row>
    <row r="33" spans="2:12" ht="15.75" thickBot="1" x14ac:dyDescent="0.3">
      <c r="B33" s="31" t="s">
        <v>42</v>
      </c>
      <c r="C33" s="59">
        <v>20405</v>
      </c>
      <c r="D33" s="65">
        <v>4715</v>
      </c>
      <c r="E33" s="28">
        <f t="shared" si="4"/>
        <v>-15690</v>
      </c>
      <c r="F33" s="29">
        <f t="shared" si="5"/>
        <v>-0.76892918402352362</v>
      </c>
      <c r="H33" s="31" t="s">
        <v>42</v>
      </c>
      <c r="I33" s="26">
        <v>124661</v>
      </c>
      <c r="J33" s="27">
        <v>33779</v>
      </c>
      <c r="K33" s="28">
        <f t="shared" si="6"/>
        <v>-90882</v>
      </c>
      <c r="L33" s="29">
        <f t="shared" si="7"/>
        <v>-0.7290331378699032</v>
      </c>
    </row>
    <row r="34" spans="2:12" x14ac:dyDescent="0.25">
      <c r="C34" s="24"/>
      <c r="D34" s="24"/>
      <c r="I34" s="24"/>
      <c r="J34" s="24"/>
    </row>
    <row r="35" spans="2:12" x14ac:dyDescent="0.25">
      <c r="B35" s="2" t="s">
        <v>43</v>
      </c>
      <c r="C35" s="32">
        <v>48479</v>
      </c>
      <c r="D35" s="33">
        <v>7917</v>
      </c>
      <c r="E35" s="33">
        <f>D35-C35</f>
        <v>-40562</v>
      </c>
      <c r="F35" s="34">
        <f>(D35/C35)-1</f>
        <v>-0.83669217599372925</v>
      </c>
      <c r="H35" s="2" t="s">
        <v>43</v>
      </c>
      <c r="I35" s="32">
        <v>415919</v>
      </c>
      <c r="J35" s="33">
        <v>115983</v>
      </c>
      <c r="K35" s="33">
        <f>J35-I35</f>
        <v>-299936</v>
      </c>
      <c r="L35" s="34">
        <f>(J35/I35)-1</f>
        <v>-0.7211404143595268</v>
      </c>
    </row>
    <row r="37" spans="2:12" ht="45" customHeight="1" x14ac:dyDescent="0.25">
      <c r="B37" s="88" t="s">
        <v>107</v>
      </c>
      <c r="C37" s="88"/>
      <c r="D37" s="88"/>
      <c r="E37" s="88"/>
      <c r="F37" s="88"/>
      <c r="G37" s="89"/>
      <c r="H37" s="89"/>
      <c r="I37" s="89"/>
      <c r="J37" s="89"/>
      <c r="K37" s="89"/>
      <c r="L37" s="89"/>
    </row>
    <row r="38" spans="2:12" ht="15" customHeight="1" x14ac:dyDescent="0.25">
      <c r="B38" s="44" t="s">
        <v>48</v>
      </c>
    </row>
  </sheetData>
  <mergeCells count="17">
    <mergeCell ref="C3:C4"/>
    <mergeCell ref="D3:D4"/>
    <mergeCell ref="E3:F3"/>
    <mergeCell ref="H3:H4"/>
    <mergeCell ref="I3:I4"/>
    <mergeCell ref="B37:L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</mergeCells>
  <conditionalFormatting sqref="F1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{92B07082-E386-4A2C-9AF4-09FED8CD7F57}</x14:id>
        </ext>
      </extLst>
    </cfRule>
  </conditionalFormatting>
  <conditionalFormatting sqref="F1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{8EEC7000-BEF6-4A94-B1AA-9CD5E1E3DD03}</x14:id>
        </ext>
      </extLst>
    </cfRule>
  </conditionalFormatting>
  <conditionalFormatting sqref="F1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{7A9B6B34-3257-4B4E-B3E0-5056F473AA47}</x14:id>
        </ext>
      </extLst>
    </cfRule>
  </conditionalFormatting>
  <conditionalFormatting sqref="F13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{5F204DCA-2E7C-4EF2-B1DF-F1D515750995}</x14:id>
        </ext>
      </extLst>
    </cfRule>
  </conditionalFormatting>
  <conditionalFormatting sqref="F12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{2DE05728-1810-409E-9F0B-5A222774927B}</x14:id>
        </ext>
      </extLst>
    </cfRule>
  </conditionalFormatting>
  <conditionalFormatting sqref="F11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{8692F674-2CB6-4DF0-A359-6BE0EE853957}</x14:id>
        </ext>
      </extLst>
    </cfRule>
  </conditionalFormatting>
  <conditionalFormatting sqref="F10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{6668B8C6-40DF-48C0-961B-CFDF146CC0A1}</x14:id>
        </ext>
      </extLst>
    </cfRule>
  </conditionalFormatting>
  <conditionalFormatting sqref="F9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{3AF694D4-9500-48B0-A63B-8DDAD7405A35}</x14:id>
        </ext>
      </extLst>
    </cfRule>
  </conditionalFormatting>
  <conditionalFormatting sqref="F8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{493F1140-6E54-40F7-9962-B48359AEABE8}</x14:id>
        </ext>
      </extLst>
    </cfRule>
  </conditionalFormatting>
  <conditionalFormatting sqref="F7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{330B1180-E479-431B-A58E-1084382C18DE}</x14:id>
        </ext>
      </extLst>
    </cfRule>
  </conditionalFormatting>
  <conditionalFormatting sqref="F7:F1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{8C9372C1-A98A-4BCE-8FAF-4E58BB95BBDB}</x14:id>
        </ext>
      </extLst>
    </cfRule>
  </conditionalFormatting>
  <conditionalFormatting sqref="F23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{3636F95E-E186-4185-8364-4FB4FE4B2929}</x14:id>
        </ext>
      </extLst>
    </cfRule>
  </conditionalFormatting>
  <conditionalFormatting sqref="F23:F35 F7:F16 F5">
    <cfRule type="dataBar" priority="4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{1DEB3670-A7B1-4CB3-8249-58048136B534}</x14:id>
        </ext>
      </extLst>
    </cfRule>
  </conditionalFormatting>
  <conditionalFormatting sqref="F23:F35 F5:F1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{DE05CD63-D83B-4F85-8D80-C44228095CDB}</x14:id>
        </ext>
      </extLst>
    </cfRule>
  </conditionalFormatting>
  <conditionalFormatting sqref="F23:F3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{FFE52CCB-A2D9-45CE-AFE5-DE6BF72AF17F}</x14:id>
        </ext>
      </extLst>
    </cfRule>
  </conditionalFormatting>
  <conditionalFormatting sqref="L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{EF851161-5E61-4637-81A0-A255A8C04C0F}</x14:id>
        </ext>
      </extLst>
    </cfRule>
  </conditionalFormatting>
  <conditionalFormatting sqref="L1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{37731884-3ACC-442F-9CE1-8B284CB43292}</x14:id>
        </ext>
      </extLst>
    </cfRule>
  </conditionalFormatting>
  <conditionalFormatting sqref="L1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{7D9C26E1-A0FB-4D85-80CE-C961FB6F6E95}</x14:id>
        </ext>
      </extLst>
    </cfRule>
  </conditionalFormatting>
  <conditionalFormatting sqref="L1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{D6038ABA-5D9B-4A6A-B2B7-07B6187B5D4C}</x14:id>
        </ext>
      </extLst>
    </cfRule>
  </conditionalFormatting>
  <conditionalFormatting sqref="L12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{04BF18EB-1AE1-4385-857B-5AE8533689D2}</x14:id>
        </ext>
      </extLst>
    </cfRule>
  </conditionalFormatting>
  <conditionalFormatting sqref="L1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{6B3EF104-27B1-43F5-90C6-4C255ADAC7A1}</x14:id>
        </ext>
      </extLst>
    </cfRule>
  </conditionalFormatting>
  <conditionalFormatting sqref="L10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{31E06AD9-CECE-4CF4-9024-5FD0DB262686}</x14:id>
        </ext>
      </extLst>
    </cfRule>
  </conditionalFormatting>
  <conditionalFormatting sqref="L9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{0C57EE4C-B4BF-4574-B66D-541AF2732B00}</x14:id>
        </ext>
      </extLst>
    </cfRule>
  </conditionalFormatting>
  <conditionalFormatting sqref="L8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{648D2787-4FC4-4852-96D0-F58EF3AC40F7}</x14:id>
        </ext>
      </extLst>
    </cfRule>
  </conditionalFormatting>
  <conditionalFormatting sqref="L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{C5B1EACD-5E68-45BD-956E-08A8093B0907}</x14:id>
        </ext>
      </extLst>
    </cfRule>
  </conditionalFormatting>
  <conditionalFormatting sqref="L7: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{D6E57614-D2DE-41C5-BF35-C35A44B4D7A6}</x14:id>
        </ext>
      </extLst>
    </cfRule>
  </conditionalFormatting>
  <conditionalFormatting sqref="L23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{40577BC7-A679-4D64-AFC5-3205E975712F}</x14:id>
        </ext>
      </extLst>
    </cfRule>
  </conditionalFormatting>
  <conditionalFormatting sqref="L23:L35 L7:L16 L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{D0ADD94D-12B2-4DF0-8D6A-6DC4404EF18B}</x14:id>
        </ext>
      </extLst>
    </cfRule>
  </conditionalFormatting>
  <conditionalFormatting sqref="L23:L35 L5:L1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{365A8EE8-3556-4A39-883D-FF89949B71B0}</x14:id>
        </ext>
      </extLst>
    </cfRule>
  </conditionalFormatting>
  <conditionalFormatting sqref="L23:L3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{8C837842-1F8E-4089-8804-60F1EBFF38EC}</x14:id>
        </ext>
      </extLst>
    </cfRule>
  </conditionalFormatting>
  <conditionalFormatting sqref="F5:F16 F23 F25:F33 F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{EE06E090-4434-4171-A417-3C20DB3F2740}</x14:id>
        </ext>
      </extLst>
    </cfRule>
  </conditionalFormatting>
  <conditionalFormatting sqref="L7:L16 L23 L5 L25:L33 L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{1C1DC034-99F8-4F63-A03E-DF0D87A8F272}</x14:id>
        </ext>
      </extLst>
    </cfRule>
  </conditionalFormatting>
  <conditionalFormatting sqref="F23:F33 F5:F17 F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{69C7AE4A-8C1E-4688-927F-A9B664E5B867}</x14:id>
        </ext>
      </extLst>
    </cfRule>
  </conditionalFormatting>
  <conditionalFormatting sqref="L23:L35 L5:L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{E85BB2B3-78D7-4797-B9E9-3C68A8536FAB}</x14:id>
        </ext>
      </extLst>
    </cfRule>
  </conditionalFormatting>
  <conditionalFormatting sqref="F23:F35 F5:F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{F1670317-A27B-4E64-83EA-1D974ECA70B9}</x14:id>
        </ext>
      </extLst>
    </cfRule>
  </conditionalFormatting>
  <conditionalFormatting sqref="F7:F16 F5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{40C81933-DC0E-4CCD-B1F6-2CDD93EE85AF}</x14:id>
        </ext>
      </extLst>
    </cfRule>
  </conditionalFormatting>
  <conditionalFormatting sqref="L7:L16 L5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{B1985CDF-7CE8-408B-B4AB-C8C7085C12BF}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21:D22 C3:D4 I3:J4 I21:J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B07082-E386-4A2C-9AF4-09FED8CD7F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EEC7000-BEF6-4A94-B1AA-9CD5E1E3DD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7A9B6B34-3257-4B4E-B3E0-5056F473AA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F204DCA-2E7C-4EF2-B1DF-F1D5157509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DE05728-1810-409E-9F0B-5A22277492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8692F674-2CB6-4DF0-A359-6BE0EE8539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6668B8C6-40DF-48C0-961B-CFDF146CC0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3AF694D4-9500-48B0-A63B-8DDAD7405A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93F1140-6E54-40F7-9962-B48359AEAB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30B1180-E479-431B-A58E-1084382C18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C9372C1-A98A-4BCE-8FAF-4E58BB95BB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3636F95E-E186-4185-8364-4FB4FE4B29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1DEB3670-A7B1-4CB3-8249-58048136B5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DE05CD63-D83B-4F85-8D80-C44228095C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FFE52CCB-A2D9-45CE-AFE5-DE6BF72AF1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EF851161-5E61-4637-81A0-A255A8C04C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37731884-3ACC-442F-9CE1-8B284CB432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7D9C26E1-A0FB-4D85-80CE-C961FB6F6E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D6038ABA-5D9B-4A6A-B2B7-07B6187B5D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04BF18EB-1AE1-4385-857B-5AE8533689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6B3EF104-27B1-43F5-90C6-4C255ADAC7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1E06AD9-CECE-4CF4-9024-5FD0DB2626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C57EE4C-B4BF-4574-B66D-541AF2732B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648D2787-4FC4-4852-96D0-F58EF3AC40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C5B1EACD-5E68-45BD-956E-08A8093B09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D6E57614-D2DE-41C5-BF35-C35A44B4D7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40577BC7-A679-4D64-AFC5-3205E97571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D0ADD94D-12B2-4DF0-8D6A-6DC4404EF18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365A8EE8-3556-4A39-883D-FF89949B71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8C837842-1F8E-4089-8804-60F1EBFF3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EE06E090-4434-4171-A417-3C20DB3F27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1C1DC034-99F8-4F63-A03E-DF0D87A8F2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69C7AE4A-8C1E-4688-927F-A9B664E5B8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F23:F33 F5:F17 F35</xm:sqref>
        </x14:conditionalFormatting>
        <x14:conditionalFormatting xmlns:xm="http://schemas.microsoft.com/office/excel/2006/main">
          <x14:cfRule type="dataBar" id="{E85BB2B3-78D7-4797-B9E9-3C68A8536FA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L23:L35 L5:L17</xm:sqref>
        </x14:conditionalFormatting>
        <x14:conditionalFormatting xmlns:xm="http://schemas.microsoft.com/office/excel/2006/main">
          <x14:cfRule type="dataBar" id="{F1670317-A27B-4E64-83EA-1D974ECA70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F23:F35 F5:F17</xm:sqref>
        </x14:conditionalFormatting>
        <x14:conditionalFormatting xmlns:xm="http://schemas.microsoft.com/office/excel/2006/main">
          <x14:cfRule type="dataBar" id="{40C81933-DC0E-4CCD-B1F6-2CDD93EE85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1985CDF-7CE8-408B-B4AB-C8C7085C12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69BC-C7D9-4138-BA90-69FE136BEAA3}">
  <dimension ref="B1:L38"/>
  <sheetViews>
    <sheetView workbookViewId="0">
      <selection activeCell="H27" sqref="H27"/>
    </sheetView>
  </sheetViews>
  <sheetFormatPr defaultRowHeight="15" x14ac:dyDescent="0.25"/>
  <cols>
    <col min="1" max="1" width="4.85546875" customWidth="1"/>
    <col min="2" max="2" width="24.7109375" style="58" customWidth="1"/>
    <col min="3" max="4" width="7.85546875" style="58" customWidth="1"/>
    <col min="5" max="5" width="8.42578125" style="58" customWidth="1"/>
    <col min="6" max="6" width="6.5703125" style="58" customWidth="1"/>
    <col min="7" max="7" width="6" style="58" customWidth="1"/>
    <col min="8" max="8" width="23.7109375" style="58" customWidth="1"/>
    <col min="9" max="10" width="10.7109375" style="58" customWidth="1"/>
    <col min="11" max="11" width="10.42578125" style="58" customWidth="1"/>
    <col min="12" max="12" width="7.7109375" style="58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118</v>
      </c>
      <c r="H2" s="2" t="s">
        <v>119</v>
      </c>
    </row>
    <row r="3" spans="2:12" ht="15.75" thickTop="1" x14ac:dyDescent="0.25">
      <c r="B3" s="76"/>
      <c r="C3" s="78" t="s">
        <v>2</v>
      </c>
      <c r="D3" s="79" t="s">
        <v>3</v>
      </c>
      <c r="E3" s="81" t="s">
        <v>1</v>
      </c>
      <c r="F3" s="92"/>
      <c r="H3" s="76"/>
      <c r="I3" s="78" t="s">
        <v>2</v>
      </c>
      <c r="J3" s="79" t="s">
        <v>3</v>
      </c>
      <c r="K3" s="81" t="s">
        <v>1</v>
      </c>
      <c r="L3" s="92"/>
    </row>
    <row r="4" spans="2:12" ht="15.75" thickBot="1" x14ac:dyDescent="0.3">
      <c r="B4" s="77"/>
      <c r="C4" s="93"/>
      <c r="D4" s="94"/>
      <c r="E4" s="3" t="s">
        <v>4</v>
      </c>
      <c r="F4" s="3" t="s">
        <v>5</v>
      </c>
      <c r="H4" s="77"/>
      <c r="I4" s="77"/>
      <c r="J4" s="80"/>
      <c r="K4" s="3" t="s">
        <v>4</v>
      </c>
      <c r="L4" s="3" t="s">
        <v>5</v>
      </c>
    </row>
    <row r="5" spans="2:12" x14ac:dyDescent="0.25">
      <c r="B5" s="4" t="s">
        <v>6</v>
      </c>
      <c r="C5" s="5">
        <v>183654</v>
      </c>
      <c r="D5" s="6">
        <v>10126</v>
      </c>
      <c r="E5" s="7">
        <f>D5-C5</f>
        <v>-173528</v>
      </c>
      <c r="F5" s="8">
        <f>(D5/C5)-1</f>
        <v>-0.94486371110893308</v>
      </c>
      <c r="H5" s="4" t="s">
        <v>6</v>
      </c>
      <c r="I5" s="5">
        <v>1566585</v>
      </c>
      <c r="J5" s="6">
        <v>461196</v>
      </c>
      <c r="K5" s="7">
        <f>J5-I5</f>
        <v>-1105389</v>
      </c>
      <c r="L5" s="8">
        <f>(J5/I5)-1</f>
        <v>-0.70560422830551806</v>
      </c>
    </row>
    <row r="6" spans="2:12" x14ac:dyDescent="0.25">
      <c r="B6" s="45" t="s">
        <v>122</v>
      </c>
      <c r="D6" s="9"/>
      <c r="H6" s="45" t="s">
        <v>123</v>
      </c>
      <c r="J6" s="9"/>
    </row>
    <row r="7" spans="2:12" x14ac:dyDescent="0.25">
      <c r="B7" s="10" t="s">
        <v>10</v>
      </c>
      <c r="C7" s="11">
        <v>14317</v>
      </c>
      <c r="D7" s="12">
        <v>2147</v>
      </c>
      <c r="E7" s="11">
        <f t="shared" ref="E7:E16" si="0">D7-C7</f>
        <v>-12170</v>
      </c>
      <c r="F7" s="13">
        <f t="shared" ref="F7:F16" si="1">(D7/C7)-1</f>
        <v>-0.85003841586924633</v>
      </c>
      <c r="H7" s="10" t="s">
        <v>7</v>
      </c>
      <c r="I7" s="11">
        <v>181747</v>
      </c>
      <c r="J7" s="12">
        <v>101042</v>
      </c>
      <c r="K7" s="11">
        <f t="shared" ref="K7:K16" si="2">J7-I7</f>
        <v>-80705</v>
      </c>
      <c r="L7" s="13">
        <f t="shared" ref="L7:L16" si="3">(J7/I7)-1</f>
        <v>-0.44405134610199892</v>
      </c>
    </row>
    <row r="8" spans="2:12" x14ac:dyDescent="0.25">
      <c r="B8" s="58" t="s">
        <v>9</v>
      </c>
      <c r="C8" s="14">
        <v>8445</v>
      </c>
      <c r="D8" s="15">
        <v>1739</v>
      </c>
      <c r="E8" s="14">
        <f>D8-C8</f>
        <v>-6706</v>
      </c>
      <c r="F8" s="16">
        <f t="shared" si="1"/>
        <v>-0.79407933688573118</v>
      </c>
      <c r="H8" s="58" t="s">
        <v>8</v>
      </c>
      <c r="I8" s="14">
        <v>386116</v>
      </c>
      <c r="J8" s="15">
        <v>51776</v>
      </c>
      <c r="K8" s="14">
        <f t="shared" si="2"/>
        <v>-334340</v>
      </c>
      <c r="L8" s="16">
        <f t="shared" si="3"/>
        <v>-0.86590558277823249</v>
      </c>
    </row>
    <row r="9" spans="2:12" x14ac:dyDescent="0.25">
      <c r="B9" s="10" t="s">
        <v>7</v>
      </c>
      <c r="C9" s="11">
        <v>11770</v>
      </c>
      <c r="D9" s="12">
        <v>720</v>
      </c>
      <c r="E9" s="11">
        <f t="shared" si="0"/>
        <v>-11050</v>
      </c>
      <c r="F9" s="13">
        <f t="shared" si="1"/>
        <v>-0.93882752761257438</v>
      </c>
      <c r="H9" s="10" t="s">
        <v>10</v>
      </c>
      <c r="I9" s="11">
        <v>112413</v>
      </c>
      <c r="J9" s="12">
        <v>42863</v>
      </c>
      <c r="K9" s="11">
        <f t="shared" si="2"/>
        <v>-69550</v>
      </c>
      <c r="L9" s="13">
        <f t="shared" si="3"/>
        <v>-0.61870068408458101</v>
      </c>
    </row>
    <row r="10" spans="2:12" x14ac:dyDescent="0.25">
      <c r="B10" s="58" t="s">
        <v>11</v>
      </c>
      <c r="C10" s="14">
        <v>6612</v>
      </c>
      <c r="D10" s="15">
        <v>529</v>
      </c>
      <c r="E10" s="14">
        <f t="shared" si="0"/>
        <v>-6083</v>
      </c>
      <c r="F10" s="16">
        <f t="shared" si="1"/>
        <v>-0.9199939503932244</v>
      </c>
      <c r="H10" s="58" t="s">
        <v>9</v>
      </c>
      <c r="I10" s="14">
        <v>69574</v>
      </c>
      <c r="J10" s="15">
        <v>31358</v>
      </c>
      <c r="K10" s="14">
        <f t="shared" si="2"/>
        <v>-38216</v>
      </c>
      <c r="L10" s="16">
        <f t="shared" si="3"/>
        <v>-0.54928565268634832</v>
      </c>
    </row>
    <row r="11" spans="2:12" x14ac:dyDescent="0.25">
      <c r="B11" s="10" t="s">
        <v>18</v>
      </c>
      <c r="C11" s="11">
        <v>4619</v>
      </c>
      <c r="D11" s="12">
        <v>410</v>
      </c>
      <c r="E11" s="11">
        <f t="shared" si="0"/>
        <v>-4209</v>
      </c>
      <c r="F11" s="13">
        <f t="shared" si="1"/>
        <v>-0.91123619831132285</v>
      </c>
      <c r="H11" s="10" t="s">
        <v>11</v>
      </c>
      <c r="I11" s="11">
        <v>76644</v>
      </c>
      <c r="J11" s="12">
        <v>27259</v>
      </c>
      <c r="K11" s="11">
        <f t="shared" si="2"/>
        <v>-49385</v>
      </c>
      <c r="L11" s="13">
        <f t="shared" si="3"/>
        <v>-0.64434267522571886</v>
      </c>
    </row>
    <row r="12" spans="2:12" x14ac:dyDescent="0.25">
      <c r="B12" s="58" t="s">
        <v>20</v>
      </c>
      <c r="C12" s="14">
        <v>3758</v>
      </c>
      <c r="D12" s="15">
        <v>399</v>
      </c>
      <c r="E12" s="14">
        <f t="shared" si="0"/>
        <v>-3359</v>
      </c>
      <c r="F12" s="16">
        <f t="shared" si="1"/>
        <v>-0.89382650345928683</v>
      </c>
      <c r="H12" s="58" t="s">
        <v>125</v>
      </c>
      <c r="I12" s="14">
        <v>100212</v>
      </c>
      <c r="J12" s="15">
        <v>23841</v>
      </c>
      <c r="K12" s="14">
        <f t="shared" si="2"/>
        <v>-76371</v>
      </c>
      <c r="L12" s="16">
        <f t="shared" si="3"/>
        <v>-0.76209435995689145</v>
      </c>
    </row>
    <row r="13" spans="2:12" x14ac:dyDescent="0.25">
      <c r="B13" s="10" t="s">
        <v>108</v>
      </c>
      <c r="C13" s="11">
        <v>2624</v>
      </c>
      <c r="D13" s="12">
        <v>355</v>
      </c>
      <c r="E13" s="11">
        <f t="shared" si="0"/>
        <v>-2269</v>
      </c>
      <c r="F13" s="13">
        <f t="shared" si="1"/>
        <v>-0.86471036585365857</v>
      </c>
      <c r="H13" s="10" t="s">
        <v>18</v>
      </c>
      <c r="I13" s="11">
        <v>39861</v>
      </c>
      <c r="J13" s="12">
        <v>22434</v>
      </c>
      <c r="K13" s="11">
        <f t="shared" si="2"/>
        <v>-17427</v>
      </c>
      <c r="L13" s="13">
        <f t="shared" si="3"/>
        <v>-0.4371942500188154</v>
      </c>
    </row>
    <row r="14" spans="2:12" x14ac:dyDescent="0.25">
      <c r="B14" s="58" t="s">
        <v>8</v>
      </c>
      <c r="C14" s="14">
        <v>47108</v>
      </c>
      <c r="D14" s="15">
        <v>342</v>
      </c>
      <c r="E14" s="14">
        <f t="shared" si="0"/>
        <v>-46766</v>
      </c>
      <c r="F14" s="16">
        <f t="shared" si="1"/>
        <v>-0.99274008660949309</v>
      </c>
      <c r="H14" s="58" t="s">
        <v>14</v>
      </c>
      <c r="I14" s="14">
        <v>41206</v>
      </c>
      <c r="J14" s="15">
        <v>15461</v>
      </c>
      <c r="K14" s="14">
        <f t="shared" si="2"/>
        <v>-25745</v>
      </c>
      <c r="L14" s="16">
        <f t="shared" si="3"/>
        <v>-0.62478765228364797</v>
      </c>
    </row>
    <row r="15" spans="2:12" x14ac:dyDescent="0.25">
      <c r="B15" s="10" t="s">
        <v>19</v>
      </c>
      <c r="C15" s="11">
        <v>7321</v>
      </c>
      <c r="D15" s="12">
        <v>338</v>
      </c>
      <c r="E15" s="11">
        <f t="shared" si="0"/>
        <v>-6983</v>
      </c>
      <c r="F15" s="13">
        <f t="shared" si="1"/>
        <v>-0.95383144379183171</v>
      </c>
      <c r="H15" s="10" t="s">
        <v>24</v>
      </c>
      <c r="I15" s="11">
        <v>22757</v>
      </c>
      <c r="J15" s="12">
        <v>13870</v>
      </c>
      <c r="K15" s="11">
        <f t="shared" si="2"/>
        <v>-8887</v>
      </c>
      <c r="L15" s="13">
        <f t="shared" si="3"/>
        <v>-0.39051720349782482</v>
      </c>
    </row>
    <row r="16" spans="2:12" x14ac:dyDescent="0.25">
      <c r="B16" s="35" t="s">
        <v>24</v>
      </c>
      <c r="C16" s="36">
        <v>2667</v>
      </c>
      <c r="D16" s="37">
        <v>336</v>
      </c>
      <c r="E16" s="36">
        <f t="shared" si="0"/>
        <v>-2331</v>
      </c>
      <c r="F16" s="38">
        <f t="shared" si="1"/>
        <v>-0.87401574803149606</v>
      </c>
      <c r="H16" s="35" t="s">
        <v>20</v>
      </c>
      <c r="I16" s="36">
        <v>33936</v>
      </c>
      <c r="J16" s="37">
        <v>12166</v>
      </c>
      <c r="K16" s="36">
        <f t="shared" si="2"/>
        <v>-21770</v>
      </c>
      <c r="L16" s="38">
        <f t="shared" si="3"/>
        <v>-0.64150165016501648</v>
      </c>
    </row>
    <row r="17" spans="2:12" x14ac:dyDescent="0.25">
      <c r="B17" s="67" t="s">
        <v>124</v>
      </c>
      <c r="C17" s="71"/>
      <c r="D17" s="71"/>
      <c r="E17" s="70"/>
      <c r="F17" s="68"/>
      <c r="H17" s="69" t="s">
        <v>127</v>
      </c>
      <c r="I17" s="72"/>
      <c r="J17" s="71"/>
      <c r="K17" s="70"/>
      <c r="L17" s="68"/>
    </row>
    <row r="18" spans="2:12" x14ac:dyDescent="0.25">
      <c r="B18" s="41"/>
      <c r="H18" s="41" t="s">
        <v>126</v>
      </c>
    </row>
    <row r="19" spans="2:12" x14ac:dyDescent="0.25">
      <c r="B19" s="41"/>
      <c r="H19" s="41"/>
    </row>
    <row r="20" spans="2:12" ht="15.75" thickBot="1" x14ac:dyDescent="0.3">
      <c r="B20" s="2" t="s">
        <v>120</v>
      </c>
      <c r="H20" s="2" t="s">
        <v>121</v>
      </c>
    </row>
    <row r="21" spans="2:12" ht="15.75" thickTop="1" x14ac:dyDescent="0.25">
      <c r="B21" s="76"/>
      <c r="C21" s="78" t="s">
        <v>2</v>
      </c>
      <c r="D21" s="79" t="s">
        <v>3</v>
      </c>
      <c r="E21" s="81" t="s">
        <v>1</v>
      </c>
      <c r="F21" s="92"/>
      <c r="H21" s="76"/>
      <c r="I21" s="78" t="s">
        <v>2</v>
      </c>
      <c r="J21" s="79" t="s">
        <v>3</v>
      </c>
      <c r="K21" s="81" t="s">
        <v>1</v>
      </c>
      <c r="L21" s="92"/>
    </row>
    <row r="22" spans="2:12" ht="15.75" thickBot="1" x14ac:dyDescent="0.3">
      <c r="B22" s="77"/>
      <c r="C22" s="77"/>
      <c r="D22" s="80"/>
      <c r="E22" s="3" t="s">
        <v>4</v>
      </c>
      <c r="F22" s="3" t="s">
        <v>5</v>
      </c>
      <c r="H22" s="77"/>
      <c r="I22" s="77"/>
      <c r="J22" s="80"/>
      <c r="K22" s="3" t="s">
        <v>4</v>
      </c>
      <c r="L22" s="3" t="s">
        <v>5</v>
      </c>
    </row>
    <row r="23" spans="2:12" x14ac:dyDescent="0.25">
      <c r="B23" s="4" t="s">
        <v>6</v>
      </c>
      <c r="C23" s="5">
        <v>183654</v>
      </c>
      <c r="D23" s="62">
        <v>10126</v>
      </c>
      <c r="E23" s="7">
        <f>D23-C23</f>
        <v>-173528</v>
      </c>
      <c r="F23" s="8">
        <f>(D23/C23)-1</f>
        <v>-0.94486371110893308</v>
      </c>
      <c r="H23" s="4" t="s">
        <v>6</v>
      </c>
      <c r="I23" s="5">
        <v>1566585</v>
      </c>
      <c r="J23" s="62">
        <v>461196</v>
      </c>
      <c r="K23" s="7">
        <f>J23-I23</f>
        <v>-1105389</v>
      </c>
      <c r="L23" s="8">
        <f>(J23/I23)-1</f>
        <v>-0.70560422830551806</v>
      </c>
    </row>
    <row r="24" spans="2:12" x14ac:dyDescent="0.25">
      <c r="D24" s="63"/>
      <c r="J24" s="63"/>
    </row>
    <row r="25" spans="2:12" x14ac:dyDescent="0.25">
      <c r="B25" s="10" t="s">
        <v>34</v>
      </c>
      <c r="C25" s="20">
        <v>14650</v>
      </c>
      <c r="D25" s="12">
        <v>739</v>
      </c>
      <c r="E25" s="20">
        <f t="shared" ref="E25:E33" si="4">D25-C25</f>
        <v>-13911</v>
      </c>
      <c r="F25" s="13">
        <f t="shared" ref="F25:F33" si="5">(D25/C25)-1</f>
        <v>-0.94955631399317408</v>
      </c>
      <c r="H25" s="10" t="s">
        <v>34</v>
      </c>
      <c r="I25" s="20">
        <v>124221</v>
      </c>
      <c r="J25" s="12">
        <v>37930</v>
      </c>
      <c r="K25" s="20">
        <f t="shared" ref="K25:K33" si="6">J25-I25</f>
        <v>-86291</v>
      </c>
      <c r="L25" s="13">
        <f t="shared" ref="L25:L33" si="7">(J25/I25)-1</f>
        <v>-0.69465710306630923</v>
      </c>
    </row>
    <row r="26" spans="2:12" x14ac:dyDescent="0.25">
      <c r="B26" s="58" t="s">
        <v>35</v>
      </c>
      <c r="C26" s="24">
        <v>12631</v>
      </c>
      <c r="D26" s="15">
        <v>748</v>
      </c>
      <c r="E26" s="24">
        <f t="shared" si="4"/>
        <v>-11883</v>
      </c>
      <c r="F26" s="16">
        <f t="shared" si="5"/>
        <v>-0.94078061911170929</v>
      </c>
      <c r="H26" s="58" t="s">
        <v>35</v>
      </c>
      <c r="I26" s="24">
        <v>195836</v>
      </c>
      <c r="J26" s="15">
        <v>108564</v>
      </c>
      <c r="K26" s="24">
        <f t="shared" si="6"/>
        <v>-87272</v>
      </c>
      <c r="L26" s="16">
        <f t="shared" si="7"/>
        <v>-0.44563818705447411</v>
      </c>
    </row>
    <row r="27" spans="2:12" x14ac:dyDescent="0.25">
      <c r="B27" s="10" t="s">
        <v>36</v>
      </c>
      <c r="C27" s="20">
        <v>30553</v>
      </c>
      <c r="D27" s="12">
        <v>3732</v>
      </c>
      <c r="E27" s="20">
        <f t="shared" si="4"/>
        <v>-26821</v>
      </c>
      <c r="F27" s="13">
        <f t="shared" si="5"/>
        <v>-0.8778516021339966</v>
      </c>
      <c r="H27" s="10" t="s">
        <v>36</v>
      </c>
      <c r="I27" s="20">
        <v>275943</v>
      </c>
      <c r="J27" s="12">
        <v>105104</v>
      </c>
      <c r="K27" s="20">
        <f t="shared" si="6"/>
        <v>-170839</v>
      </c>
      <c r="L27" s="13">
        <f t="shared" si="7"/>
        <v>-0.61910974367894811</v>
      </c>
    </row>
    <row r="28" spans="2:12" x14ac:dyDescent="0.25">
      <c r="B28" s="58" t="s">
        <v>37</v>
      </c>
      <c r="C28" s="24">
        <v>10831</v>
      </c>
      <c r="D28" s="15">
        <v>654</v>
      </c>
      <c r="E28" s="24">
        <f t="shared" si="4"/>
        <v>-10177</v>
      </c>
      <c r="F28" s="16">
        <f t="shared" si="5"/>
        <v>-0.93961776382605489</v>
      </c>
      <c r="H28" s="58" t="s">
        <v>37</v>
      </c>
      <c r="I28" s="24">
        <v>89885</v>
      </c>
      <c r="J28" s="15">
        <v>25901</v>
      </c>
      <c r="K28" s="24">
        <f t="shared" si="6"/>
        <v>-63984</v>
      </c>
      <c r="L28" s="16">
        <f t="shared" si="7"/>
        <v>-0.71184291038549263</v>
      </c>
    </row>
    <row r="29" spans="2:12" x14ac:dyDescent="0.25">
      <c r="B29" s="10" t="s">
        <v>38</v>
      </c>
      <c r="C29" s="20">
        <v>12949</v>
      </c>
      <c r="D29" s="12">
        <v>2115</v>
      </c>
      <c r="E29" s="20">
        <f t="shared" si="4"/>
        <v>-10834</v>
      </c>
      <c r="F29" s="13">
        <f t="shared" si="5"/>
        <v>-0.8366669240868021</v>
      </c>
      <c r="H29" s="10" t="s">
        <v>38</v>
      </c>
      <c r="I29" s="20">
        <v>107035</v>
      </c>
      <c r="J29" s="12">
        <v>46160</v>
      </c>
      <c r="K29" s="20">
        <f t="shared" si="6"/>
        <v>-60875</v>
      </c>
      <c r="L29" s="13">
        <f t="shared" si="7"/>
        <v>-0.56873919745877521</v>
      </c>
    </row>
    <row r="30" spans="2:12" x14ac:dyDescent="0.25">
      <c r="B30" s="58" t="s">
        <v>39</v>
      </c>
      <c r="C30" s="24">
        <v>55191</v>
      </c>
      <c r="D30" s="15">
        <v>414</v>
      </c>
      <c r="E30" s="24">
        <f t="shared" si="4"/>
        <v>-54777</v>
      </c>
      <c r="F30" s="16">
        <f t="shared" si="5"/>
        <v>-0.99249877697450672</v>
      </c>
      <c r="H30" s="58" t="s">
        <v>39</v>
      </c>
      <c r="I30" s="24">
        <v>446462</v>
      </c>
      <c r="J30" s="15">
        <v>58768</v>
      </c>
      <c r="K30" s="24">
        <f t="shared" si="6"/>
        <v>-387694</v>
      </c>
      <c r="L30" s="16">
        <f t="shared" si="7"/>
        <v>-0.86836953648910775</v>
      </c>
    </row>
    <row r="31" spans="2:12" x14ac:dyDescent="0.25">
      <c r="B31" s="10" t="s">
        <v>40</v>
      </c>
      <c r="C31" s="20">
        <v>18643</v>
      </c>
      <c r="D31" s="12">
        <v>136</v>
      </c>
      <c r="E31" s="20">
        <f t="shared" si="4"/>
        <v>-18507</v>
      </c>
      <c r="F31" s="13">
        <f t="shared" si="5"/>
        <v>-0.99270503674301347</v>
      </c>
      <c r="H31" s="10" t="s">
        <v>40</v>
      </c>
      <c r="I31" s="20">
        <v>153675</v>
      </c>
      <c r="J31" s="12">
        <v>37485</v>
      </c>
      <c r="K31" s="20">
        <f t="shared" si="6"/>
        <v>-116190</v>
      </c>
      <c r="L31" s="13">
        <f t="shared" si="7"/>
        <v>-0.75607613469985357</v>
      </c>
    </row>
    <row r="32" spans="2:12" x14ac:dyDescent="0.25">
      <c r="B32" s="58" t="s">
        <v>41</v>
      </c>
      <c r="C32" s="57">
        <v>3341</v>
      </c>
      <c r="D32" s="64">
        <v>32</v>
      </c>
      <c r="E32" s="24">
        <f t="shared" si="4"/>
        <v>-3309</v>
      </c>
      <c r="F32" s="16">
        <f t="shared" si="5"/>
        <v>-0.9904220293325352</v>
      </c>
      <c r="H32" s="58" t="s">
        <v>41</v>
      </c>
      <c r="I32" s="30">
        <v>24002</v>
      </c>
      <c r="J32" s="64">
        <v>5949</v>
      </c>
      <c r="K32" s="24">
        <f t="shared" si="6"/>
        <v>-18053</v>
      </c>
      <c r="L32" s="16">
        <f t="shared" si="7"/>
        <v>-0.75214565452878923</v>
      </c>
    </row>
    <row r="33" spans="2:12" ht="15.75" thickBot="1" x14ac:dyDescent="0.3">
      <c r="B33" s="31" t="s">
        <v>42</v>
      </c>
      <c r="C33" s="59">
        <v>24865</v>
      </c>
      <c r="D33" s="65">
        <v>1556</v>
      </c>
      <c r="E33" s="28">
        <f t="shared" si="4"/>
        <v>-23309</v>
      </c>
      <c r="F33" s="29">
        <f t="shared" si="5"/>
        <v>-0.93742207922783027</v>
      </c>
      <c r="H33" s="31" t="s">
        <v>42</v>
      </c>
      <c r="I33" s="26">
        <v>149526</v>
      </c>
      <c r="J33" s="65">
        <v>35335</v>
      </c>
      <c r="K33" s="28">
        <f t="shared" si="6"/>
        <v>-114191</v>
      </c>
      <c r="L33" s="29">
        <f t="shared" si="7"/>
        <v>-0.76368658293540925</v>
      </c>
    </row>
    <row r="34" spans="2:12" x14ac:dyDescent="0.25">
      <c r="C34" s="24"/>
      <c r="D34" s="24"/>
      <c r="I34" s="24"/>
      <c r="J34" s="24"/>
    </row>
    <row r="35" spans="2:12" x14ac:dyDescent="0.25">
      <c r="B35" s="2" t="s">
        <v>43</v>
      </c>
      <c r="C35" s="32">
        <v>49703</v>
      </c>
      <c r="D35" s="33">
        <v>4898</v>
      </c>
      <c r="E35" s="33">
        <f>D35-C35</f>
        <v>-44805</v>
      </c>
      <c r="F35" s="34">
        <f>(D35/C35)-1</f>
        <v>-0.90145464056495583</v>
      </c>
      <c r="H35" s="2" t="s">
        <v>43</v>
      </c>
      <c r="I35" s="32">
        <v>465622</v>
      </c>
      <c r="J35" s="33">
        <v>120881</v>
      </c>
      <c r="K35" s="33">
        <f>J35-I35</f>
        <v>-344741</v>
      </c>
      <c r="L35" s="34">
        <f>(J35/I35)-1</f>
        <v>-0.74038812599061044</v>
      </c>
    </row>
    <row r="37" spans="2:12" ht="39" customHeight="1" x14ac:dyDescent="0.25">
      <c r="B37" s="88" t="s">
        <v>107</v>
      </c>
      <c r="C37" s="88"/>
      <c r="D37" s="88"/>
      <c r="E37" s="88"/>
      <c r="F37" s="88"/>
      <c r="G37" s="89"/>
      <c r="H37" s="89"/>
      <c r="I37" s="89"/>
      <c r="J37" s="89"/>
      <c r="K37" s="89"/>
      <c r="L37" s="89"/>
    </row>
    <row r="38" spans="2:12" x14ac:dyDescent="0.25">
      <c r="B38" s="44" t="s">
        <v>48</v>
      </c>
    </row>
  </sheetData>
  <mergeCells count="17">
    <mergeCell ref="E3:F3"/>
    <mergeCell ref="H3:H4"/>
    <mergeCell ref="I3:I4"/>
    <mergeCell ref="B37:L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  <mergeCell ref="C3:C4"/>
    <mergeCell ref="D3:D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{87BC4CA1-51BF-4805-8F13-2F199ECE3B1C}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{8F044333-914E-4D7E-823A-2D814A6022A0}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{01D62279-3BC1-4B5F-A909-CC434315B74D}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{415A8642-0910-4D0D-A91B-0E75295499CD}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{EA00CD14-CC26-418E-BCBC-B4541F07798B}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{6796C15F-EF67-4B65-9E77-A955726530C0}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{25937301-59C5-42A0-8D74-5159E3979C26}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{48D09CB4-805A-4CB4-9B09-EE7CA800917F}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{4CBEC93B-4180-4E52-8701-F16A2F274564}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{33FB5C24-42DD-41DF-A9CD-9237D8F94B24}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{3BC89B98-0BB9-4945-BFD8-421348C5903E}</x14:id>
        </ext>
      </extLst>
    </cfRule>
  </conditionalFormatting>
  <conditionalFormatting sqref="F2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{7DA80395-BBDD-4897-82FC-EE8213CFC647}</x14:id>
        </ext>
      </extLst>
    </cfRule>
  </conditionalFormatting>
  <conditionalFormatting sqref="F23:F35 F7:F16 F5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{BDD9A7B6-F206-4350-B9D4-276FA8E5C8AC}</x14:id>
        </ext>
      </extLst>
    </cfRule>
  </conditionalFormatting>
  <conditionalFormatting sqref="F23:F35 F5: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{326567BA-55BE-4A24-8D64-D316EDA125F3}</x14:id>
        </ext>
      </extLst>
    </cfRule>
  </conditionalFormatting>
  <conditionalFormatting sqref="F23:F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{71BCF29A-C79C-48C0-B7B3-20A7CEBBAAF6}</x14:id>
        </ext>
      </extLst>
    </cfRule>
  </conditionalFormatting>
  <conditionalFormatting sqref="L1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{800ADCD5-72C6-43A5-AE58-5BA935FF6799}</x14:id>
        </ext>
      </extLst>
    </cfRule>
  </conditionalFormatting>
  <conditionalFormatting sqref="L1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{A871A8B2-916F-438E-A015-284102272180}</x14:id>
        </ext>
      </extLst>
    </cfRule>
  </conditionalFormatting>
  <conditionalFormatting sqref="L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{ECCB6B4E-8DC1-4E4E-8F54-66C62F3EE3EC}</x14:id>
        </ext>
      </extLst>
    </cfRule>
  </conditionalFormatting>
  <conditionalFormatting sqref="L13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{F1201B85-0361-4409-96AC-2BD901AA6457}</x14:id>
        </ext>
      </extLst>
    </cfRule>
  </conditionalFormatting>
  <conditionalFormatting sqref="L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{D72E8826-9FC1-4866-B728-DB6D0590E9A5}</x14:id>
        </ext>
      </extLst>
    </cfRule>
  </conditionalFormatting>
  <conditionalFormatting sqref="L1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{A84AECEE-1123-4350-BE2F-E970FB276F38}</x14:id>
        </ext>
      </extLst>
    </cfRule>
  </conditionalFormatting>
  <conditionalFormatting sqref="L1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{CDF313F1-3262-4026-8620-810BE417A8AB}</x14:id>
        </ext>
      </extLst>
    </cfRule>
  </conditionalFormatting>
  <conditionalFormatting sqref="L9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{170E05E1-63A4-49ED-890D-4FCC11E332EA}</x14:id>
        </ext>
      </extLst>
    </cfRule>
  </conditionalFormatting>
  <conditionalFormatting sqref="L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{79A4BBD9-71CD-480E-A98A-27594B31D75D}</x14:id>
        </ext>
      </extLst>
    </cfRule>
  </conditionalFormatting>
  <conditionalFormatting sqref="L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{439850AF-4A37-47BE-8990-FF8BB9DEA0A3}</x14:id>
        </ext>
      </extLst>
    </cfRule>
  </conditionalFormatting>
  <conditionalFormatting sqref="L7:L1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{E49F9E65-E6A3-4417-B723-7B5991EB7633}</x14:id>
        </ext>
      </extLst>
    </cfRule>
  </conditionalFormatting>
  <conditionalFormatting sqref="L2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{0212F702-6756-4039-A12A-F5A0CFB9BC62}</x14:id>
        </ext>
      </extLst>
    </cfRule>
  </conditionalFormatting>
  <conditionalFormatting sqref="L23:L35 L7:L16 L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{7BF19F32-FFFA-4623-954E-4311720E3D13}</x14:id>
        </ext>
      </extLst>
    </cfRule>
  </conditionalFormatting>
  <conditionalFormatting sqref="L23:L35 L5:L1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{EBB24DB3-B918-495C-8C2A-F6BF7B0BA589}</x14:id>
        </ext>
      </extLst>
    </cfRule>
  </conditionalFormatting>
  <conditionalFormatting sqref="L23:L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{AA2EBB3C-0E40-49A4-AEFE-248EE19E007C}</x14:id>
        </ext>
      </extLst>
    </cfRule>
  </conditionalFormatting>
  <conditionalFormatting sqref="F5:F16 F23 F25:F33 F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{B66E9996-5B7B-430A-B9C1-E4D71C292011}</x14:id>
        </ext>
      </extLst>
    </cfRule>
  </conditionalFormatting>
  <conditionalFormatting sqref="L7:L16 L23 L5 L25:L33 L3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{3D9DB8C0-F9B7-479B-A0D3-1907D38258DA}</x14:id>
        </ext>
      </extLst>
    </cfRule>
  </conditionalFormatting>
  <conditionalFormatting sqref="F23:F33 F5:F17 F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{311DF7ED-B700-46CD-ABFC-07487DF1C4E2}</x14:id>
        </ext>
      </extLst>
    </cfRule>
  </conditionalFormatting>
  <conditionalFormatting sqref="L23:L35 L5:L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{23C93DEA-F3EA-46CE-A660-909564FF48AF}</x14:id>
        </ext>
      </extLst>
    </cfRule>
  </conditionalFormatting>
  <conditionalFormatting sqref="F23:F35 F5:F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{EBFC9A6B-5BE8-451E-A851-B828B0A6EC8B}</x14:id>
        </ext>
      </extLst>
    </cfRule>
  </conditionalFormatting>
  <conditionalFormatting sqref="F7:F16 F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{1E553614-97D0-4992-9FF1-BF62493474E0}</x14:id>
        </ext>
      </extLst>
    </cfRule>
  </conditionalFormatting>
  <conditionalFormatting sqref="L7:L16 L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{E275FB39-E0E3-4084-B470-0819633ED443}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I3:J4 I21:J22 C21:D22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BC4CA1-51BF-4805-8F13-2F199ECE3B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F044333-914E-4D7E-823A-2D814A6022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01D62279-3BC1-4B5F-A909-CC434315B7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15A8642-0910-4D0D-A91B-0E75295499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A00CD14-CC26-418E-BCBC-B4541F0779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796C15F-EF67-4B65-9E77-A955726530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25937301-59C5-42A0-8D74-5159E3979C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8D09CB4-805A-4CB4-9B09-EE7CA80091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CBEC93B-4180-4E52-8701-F16A2F2745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3FB5C24-42DD-41DF-A9CD-9237D8F94B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3BC89B98-0BB9-4945-BFD8-421348C590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7DA80395-BBDD-4897-82FC-EE8213CFC6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BDD9A7B6-F206-4350-B9D4-276FA8E5C8A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326567BA-55BE-4A24-8D64-D316EDA125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71BCF29A-C79C-48C0-B7B3-20A7CEBBAA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800ADCD5-72C6-43A5-AE58-5BA935FF67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A871A8B2-916F-438E-A015-2841022721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ECCB6B4E-8DC1-4E4E-8F54-66C62F3EE3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F1201B85-0361-4409-96AC-2BD901AA64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D72E8826-9FC1-4866-B728-DB6D0590E9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A84AECEE-1123-4350-BE2F-E970FB276F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CDF313F1-3262-4026-8620-810BE417A8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170E05E1-63A4-49ED-890D-4FCC11E332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79A4BBD9-71CD-480E-A98A-27594B31D7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439850AF-4A37-47BE-8990-FF8BB9DEA0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49F9E65-E6A3-4417-B723-7B5991EB76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0212F702-6756-4039-A12A-F5A0CFB9BC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7BF19F32-FFFA-4623-954E-4311720E3D1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EBB24DB3-B918-495C-8C2A-F6BF7B0BA5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AA2EBB3C-0E40-49A4-AEFE-248EE19E00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B66E9996-5B7B-430A-B9C1-E4D71C2920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3D9DB8C0-F9B7-479B-A0D3-1907D38258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311DF7ED-B700-46CD-ABFC-07487DF1C4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F23:F33 F5:F17 F35</xm:sqref>
        </x14:conditionalFormatting>
        <x14:conditionalFormatting xmlns:xm="http://schemas.microsoft.com/office/excel/2006/main">
          <x14:cfRule type="dataBar" id="{23C93DEA-F3EA-46CE-A660-909564FF48A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L23:L35 L5:L17</xm:sqref>
        </x14:conditionalFormatting>
        <x14:conditionalFormatting xmlns:xm="http://schemas.microsoft.com/office/excel/2006/main">
          <x14:cfRule type="dataBar" id="{EBFC9A6B-5BE8-451E-A851-B828B0A6EC8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F23:F35 F5:F17</xm:sqref>
        </x14:conditionalFormatting>
        <x14:conditionalFormatting xmlns:xm="http://schemas.microsoft.com/office/excel/2006/main">
          <x14:cfRule type="dataBar" id="{1E553614-97D0-4992-9FF1-BF62493474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E275FB39-E0E3-4084-B470-0819633ED4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</vt:lpstr>
      <vt:lpstr>Feb</vt:lpstr>
      <vt:lpstr>Mar</vt:lpstr>
      <vt:lpstr>Apr</vt:lpstr>
      <vt:lpstr>Maí</vt:lpstr>
      <vt:lpstr>Jún</vt:lpstr>
      <vt:lpstr>Júl</vt:lpstr>
      <vt:lpstr>Ágú</vt:lpstr>
      <vt:lpstr>Sep</vt:lpstr>
      <vt:lpstr>Okt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Halldór Arinbjarnarson - FERDA</cp:lastModifiedBy>
  <cp:lastPrinted>2020-08-10T13:41:38Z</cp:lastPrinted>
  <dcterms:created xsi:type="dcterms:W3CDTF">2020-02-10T11:58:48Z</dcterms:created>
  <dcterms:modified xsi:type="dcterms:W3CDTF">2020-11-10T10:19:23Z</dcterms:modified>
</cp:coreProperties>
</file>