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225" windowWidth="24915" windowHeight="11640" activeTab="6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í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<sst xmlns="http://schemas.openxmlformats.org/spreadsheetml/2006/main" count="508" uniqueCount="67">
  <si>
    <t>BROTTFARIR UM FLUGSTÖÐ LEIFS EIRÍKSSONAR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</si>
  <si>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</si>
  <si>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</si>
  <si>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</si>
  <si>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</si>
  <si>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</si>
  <si>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</si>
  <si>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</si>
  <si>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</si>
  <si>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</si>
  <si>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</si>
  <si>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</si>
  <si>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</si>
  <si>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</si>
  <si>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</si>
  <si>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</si>
  <si>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</si>
  <si>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</si>
  <si>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</si>
  <si>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</si>
  <si>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</si>
  <si>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</si>
  <si>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</si>
  <si>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</si>
  <si>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</si>
  <si>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</si>
  <si>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</si>
  <si>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</si>
  <si>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</si>
  <si>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</si>
  <si>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</si>
  <si>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</si>
  <si>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</si>
  <si>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Flugstöð Leifs Eiríkssonar.</t>
  </si>
  <si>
    <t>Febrúar eftir þjóðernum</t>
  </si>
  <si>
    <t>Janúar - febrúar eftir þjóðernum</t>
  </si>
  <si>
    <t>Febrúar eftir markaðssvæðum</t>
  </si>
  <si>
    <t>Janúar - febrúar eftir markaðssvæðum</t>
  </si>
  <si>
    <t>Febrúar</t>
  </si>
  <si>
    <t>Janúar-febrúar</t>
  </si>
  <si>
    <t>Mars eftir þjóðernum</t>
  </si>
  <si>
    <t>Janúar - mars eftir þjóðernum</t>
  </si>
  <si>
    <t>Mars eftir markaðssvæðum</t>
  </si>
  <si>
    <t>Janúar - mars eftir markaðssvæðum</t>
  </si>
  <si>
    <t>Mars</t>
  </si>
  <si>
    <t>Janúar-mars</t>
  </si>
  <si>
    <t>Apríl eftir þjóðernum</t>
  </si>
  <si>
    <t>Janúar - apríl eftir þjóðernum</t>
  </si>
  <si>
    <t>Janúar - apríl eftir markaðssvæðum</t>
  </si>
  <si>
    <t>Apríl eftir markaðssvæðum</t>
  </si>
  <si>
    <t>Apríl</t>
  </si>
  <si>
    <t>Janúar-apríl</t>
  </si>
  <si>
    <t>Maí eftir markaðssvæðum</t>
  </si>
  <si>
    <t>Janúar - maí eftir markaðssvæðum</t>
  </si>
  <si>
    <t>Janúar - maí eftir þjóðernum</t>
  </si>
  <si>
    <t>Maí eftir þjóðernum</t>
  </si>
  <si>
    <t>Maí</t>
  </si>
  <si>
    <t>Janúar-maí</t>
  </si>
  <si>
    <t>Júní eftir þjóðernum</t>
  </si>
  <si>
    <t>Janúar - júní eftir þjóðernum</t>
  </si>
  <si>
    <t>Júní eftir markaðssvæðum</t>
  </si>
  <si>
    <t>Janúar - júní eftir markaðssvæðum</t>
  </si>
  <si>
    <t>Júní</t>
  </si>
  <si>
    <t>Janúar - júní</t>
  </si>
  <si>
    <t>N-Ameríka</t>
  </si>
  <si>
    <t>Júlí eftir þjóðernum</t>
  </si>
  <si>
    <t>Janúar - júlí eftir þjóðernum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</si>
</sst>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33" applyFont="1" applyFill="1" applyBorder="1" applyAlignment="1">
      <alignment horizontal="right"/>
    </xf>
    <xf numFmtId="0" fontId="9" fillId="0" borderId="10" xfId="33" applyFont="1" applyFill="1" applyBorder="1" applyAlignment="1">
      <alignment/>
    </xf>
    <xf numFmtId="0" fontId="9" fillId="0" borderId="11" xfId="33" applyFont="1" applyFill="1" applyBorder="1" applyAlignment="1">
      <alignment/>
    </xf>
    <xf numFmtId="0" fontId="9" fillId="0" borderId="11" xfId="33" applyFont="1" applyFill="1" applyBorder="1" applyAlignment="1">
      <alignment horizontal="right"/>
    </xf>
    <xf numFmtId="0" fontId="10" fillId="33" borderId="0" xfId="59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10" fillId="0" borderId="0" xfId="59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0" fillId="0" borderId="0" xfId="59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5" fillId="33" borderId="12" xfId="33" applyFont="1" applyFill="1" applyBorder="1" applyAlignment="1">
      <alignment horizontal="left"/>
    </xf>
    <xf numFmtId="3" fontId="45" fillId="33" borderId="12" xfId="33" applyNumberFormat="1" applyFont="1" applyFill="1" applyBorder="1" applyAlignment="1">
      <alignment/>
    </xf>
    <xf numFmtId="164" fontId="45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0" fillId="0" borderId="10" xfId="33" applyFont="1" applyFill="1" applyBorder="1" applyAlignment="1">
      <alignment horizontal="right"/>
    </xf>
    <xf numFmtId="0" fontId="10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47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70" applyNumberFormat="1" applyFont="1" applyFill="1" applyAlignment="1">
      <alignment/>
    </xf>
    <xf numFmtId="165" fontId="0" fillId="0" borderId="0" xfId="70" applyNumberFormat="1" applyFont="1" applyAlignment="1">
      <alignment/>
    </xf>
    <xf numFmtId="0" fontId="9" fillId="0" borderId="13" xfId="33" applyFont="1" applyFill="1" applyBorder="1" applyAlignment="1">
      <alignment horizontal="center" wrapText="1" shrinkToFit="1"/>
    </xf>
    <xf numFmtId="164" fontId="45" fillId="0" borderId="0" xfId="0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75"/>
          <c:w val="0.82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99"/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delete val="1"/>
        <c:majorTickMark val="out"/>
        <c:minorTickMark val="none"/>
        <c:tickLblPos val="nextTo"/>
        <c:crossAx val="6695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775"/>
          <c:w val="0.13775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925"/>
          <c:w val="0.797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Jún!$C$53:$E$53</c:f>
              <c:numCache/>
            </c:numRef>
          </c:val>
        </c:ser>
        <c:ser>
          <c:idx val="1"/>
          <c:order val="1"/>
          <c:tx>
            <c:strRef>
              <c:f>Jún!$B$54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Jún!$C$54:$E$54</c:f>
              <c:numCache/>
            </c:numRef>
          </c:val>
        </c:ser>
        <c:gapWidth val="100"/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delete val="1"/>
        <c:majorTickMark val="out"/>
        <c:minorTickMark val="none"/>
        <c:tickLblPos val="nextTo"/>
        <c:crossAx val="3923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025"/>
          <c:w val="0.136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5925"/>
          <c:w val="0.79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Jún!$C$58:$E$58</c:f>
              <c:numCache/>
            </c:numRef>
          </c:val>
        </c:ser>
        <c:ser>
          <c:idx val="1"/>
          <c:order val="1"/>
          <c:tx>
            <c:strRef>
              <c:f>Jún!$B$59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Jún!$C$59:$E$59</c:f>
              <c:numCache/>
            </c:numRef>
          </c:val>
        </c:ser>
        <c:gapWidth val="100"/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delete val="1"/>
        <c:majorTickMark val="out"/>
        <c:minorTickMark val="none"/>
        <c:tickLblPos val="nextTo"/>
        <c:crossAx val="23753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8025"/>
          <c:w val="0.135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925"/>
          <c:w val="0.797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Júlí!$C$52:$E$52</c:f>
              <c:strCache/>
            </c:strRef>
          </c:cat>
          <c:val>
            <c:numRef>
              <c:f>Júlí!$C$53:$E$53</c:f>
              <c:numCache/>
            </c:numRef>
          </c:val>
        </c:ser>
        <c:ser>
          <c:idx val="1"/>
          <c:order val="1"/>
          <c:tx>
            <c:strRef>
              <c:f>Júlí!$B$54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Júlí!$C$52:$E$52</c:f>
              <c:strCache/>
            </c:strRef>
          </c:cat>
          <c:val>
            <c:numRef>
              <c:f>Júlí!$C$54:$E$54</c:f>
              <c:numCache/>
            </c:numRef>
          </c:val>
        </c:ser>
        <c:gapWidth val="100"/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delete val="1"/>
        <c:majorTickMark val="out"/>
        <c:minorTickMark val="none"/>
        <c:tickLblPos val="nextTo"/>
        <c:crossAx val="4502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48025"/>
          <c:w val="0.136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5925"/>
          <c:w val="0.79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Júlí!$C$57:$E$57</c:f>
              <c:strCache/>
            </c:strRef>
          </c:cat>
          <c:val>
            <c:numRef>
              <c:f>Júlí!$C$58:$E$58</c:f>
              <c:numCache/>
            </c:numRef>
          </c:val>
        </c:ser>
        <c:ser>
          <c:idx val="1"/>
          <c:order val="1"/>
          <c:tx>
            <c:strRef>
              <c:f>Júlí!$B$59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Júlí!$C$57:$E$57</c:f>
              <c:strCache/>
            </c:strRef>
          </c:cat>
          <c:val>
            <c:numRef>
              <c:f>Júlí!$C$59:$E$59</c:f>
              <c:numCache/>
            </c:numRef>
          </c:val>
        </c:ser>
        <c:gapWidth val="100"/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delete val="1"/>
        <c:majorTickMark val="out"/>
        <c:minorTickMark val="none"/>
        <c:tickLblPos val="nextTo"/>
        <c:crossAx val="23028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8025"/>
          <c:w val="0.135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88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delete val="1"/>
        <c:majorTickMark val="out"/>
        <c:minorTickMark val="none"/>
        <c:tickLblPos val="nextTo"/>
        <c:crossAx val="55039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7675"/>
          <c:w val="0.133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febrúar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225"/>
          <c:w val="0.776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delete val="1"/>
        <c:majorTickMark val="out"/>
        <c:minorTickMark val="none"/>
        <c:tickLblPos val="nextTo"/>
        <c:crossAx val="2899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47675"/>
          <c:w val="0.132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88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100"/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delete val="1"/>
        <c:majorTickMark val="out"/>
        <c:minorTickMark val="none"/>
        <c:tickLblPos val="nextTo"/>
        <c:crossAx val="66674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7675"/>
          <c:w val="0.133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225"/>
          <c:w val="0.778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100"/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delete val="1"/>
        <c:majorTickMark val="out"/>
        <c:minorTickMark val="none"/>
        <c:tickLblPos val="nextTo"/>
        <c:crossAx val="3190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7675"/>
          <c:w val="0.133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15"/>
          <c:w val="0.775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99"/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delete val="1"/>
        <c:majorTickMark val="out"/>
        <c:minorTickMark val="none"/>
        <c:tickLblPos val="nextTo"/>
        <c:crossAx val="34415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47675"/>
          <c:w val="0.133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75"/>
          <c:w val="0.776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100"/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delete val="1"/>
        <c:majorTickMark val="out"/>
        <c:minorTickMark val="none"/>
        <c:tickLblPos val="nextTo"/>
        <c:crossAx val="36209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7675"/>
          <c:w val="0.133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87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0"/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delete val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47675"/>
          <c:w val="0.133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88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delete val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7675"/>
          <c:w val="0.133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38100</xdr:rowOff>
    </xdr:from>
    <xdr:to>
      <xdr:col>5</xdr:col>
      <xdr:colOff>485775</xdr:colOff>
      <xdr:row>48</xdr:row>
      <xdr:rowOff>180975</xdr:rowOff>
    </xdr:to>
    <xdr:graphicFrame>
      <xdr:nvGraphicFramePr>
        <xdr:cNvPr id="1" name="Chart 2"/>
        <xdr:cNvGraphicFramePr/>
      </xdr:nvGraphicFramePr>
      <xdr:xfrm>
        <a:off x="628650" y="6838950"/>
        <a:ext cx="3333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581025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9600" y="68865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62475" y="688657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76200</xdr:rowOff>
    </xdr:from>
    <xdr:to>
      <xdr:col>5</xdr:col>
      <xdr:colOff>590550</xdr:colOff>
      <xdr:row>49</xdr:row>
      <xdr:rowOff>152400</xdr:rowOff>
    </xdr:to>
    <xdr:graphicFrame>
      <xdr:nvGraphicFramePr>
        <xdr:cNvPr id="1" name="Chart 41"/>
        <xdr:cNvGraphicFramePr/>
      </xdr:nvGraphicFramePr>
      <xdr:xfrm>
        <a:off x="619125" y="68389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85725</xdr:rowOff>
    </xdr:from>
    <xdr:to>
      <xdr:col>12</xdr:col>
      <xdr:colOff>19050</xdr:colOff>
      <xdr:row>49</xdr:row>
      <xdr:rowOff>161925</xdr:rowOff>
    </xdr:to>
    <xdr:graphicFrame>
      <xdr:nvGraphicFramePr>
        <xdr:cNvPr id="2" name="Chart 42"/>
        <xdr:cNvGraphicFramePr/>
      </xdr:nvGraphicFramePr>
      <xdr:xfrm>
        <a:off x="4562475" y="68484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571500</xdr:colOff>
      <xdr:row>50</xdr:row>
      <xdr:rowOff>9525</xdr:rowOff>
    </xdr:to>
    <xdr:graphicFrame>
      <xdr:nvGraphicFramePr>
        <xdr:cNvPr id="1" name="Chart 41"/>
        <xdr:cNvGraphicFramePr/>
      </xdr:nvGraphicFramePr>
      <xdr:xfrm>
        <a:off x="609600" y="686752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133350</xdr:rowOff>
    </xdr:from>
    <xdr:to>
      <xdr:col>12</xdr:col>
      <xdr:colOff>19050</xdr:colOff>
      <xdr:row>50</xdr:row>
      <xdr:rowOff>19050</xdr:rowOff>
    </xdr:to>
    <xdr:graphicFrame>
      <xdr:nvGraphicFramePr>
        <xdr:cNvPr id="2" name="Chart 42"/>
        <xdr:cNvGraphicFramePr/>
      </xdr:nvGraphicFramePr>
      <xdr:xfrm>
        <a:off x="4562475" y="68770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19125" y="68580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19050</xdr:colOff>
      <xdr:row>49</xdr:row>
      <xdr:rowOff>180975</xdr:rowOff>
    </xdr:to>
    <xdr:graphicFrame>
      <xdr:nvGraphicFramePr>
        <xdr:cNvPr id="2" name="Chart 42"/>
        <xdr:cNvGraphicFramePr/>
      </xdr:nvGraphicFramePr>
      <xdr:xfrm>
        <a:off x="4562475" y="68484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600075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9600" y="6838950"/>
        <a:ext cx="3086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114300</xdr:rowOff>
    </xdr:from>
    <xdr:to>
      <xdr:col>12</xdr:col>
      <xdr:colOff>47625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3867150" y="6829425"/>
        <a:ext cx="3105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600075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9600" y="6838950"/>
        <a:ext cx="3086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114300</xdr:rowOff>
    </xdr:from>
    <xdr:to>
      <xdr:col>12</xdr:col>
      <xdr:colOff>47625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3914775" y="6829425"/>
        <a:ext cx="3105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3">
      <selection activeCell="H23" sqref="H23"/>
    </sheetView>
  </sheetViews>
  <sheetFormatPr defaultColWidth="9.140625" defaultRowHeight="15"/>
  <cols>
    <col min="2" max="2" width="15.574218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4"/>
      <c r="C3" s="5"/>
      <c r="D3" s="5"/>
      <c r="E3" s="37" t="s">
        <v>2</v>
      </c>
      <c r="F3" s="37"/>
    </row>
    <row r="4" spans="2:6" ht="15.75" thickBot="1">
      <c r="B4" s="6"/>
      <c r="C4" s="6">
        <v>2013</v>
      </c>
      <c r="D4" s="6">
        <v>2014</v>
      </c>
      <c r="E4" s="7" t="s">
        <v>3</v>
      </c>
      <c r="F4" s="7" t="s">
        <v>4</v>
      </c>
    </row>
    <row r="5" spans="2:6" ht="15">
      <c r="B5" s="8" t="s">
        <v>5</v>
      </c>
      <c r="C5" s="9">
        <v>5054</v>
      </c>
      <c r="D5" s="9">
        <v>6770</v>
      </c>
      <c r="E5" s="9">
        <f aca="true" t="shared" si="0" ref="E5:E22">D5-C5</f>
        <v>1716</v>
      </c>
      <c r="F5" s="10">
        <v>34</v>
      </c>
    </row>
    <row r="6" spans="2:6" ht="15">
      <c r="B6" s="11" t="s">
        <v>6</v>
      </c>
      <c r="C6" s="12">
        <v>10031</v>
      </c>
      <c r="D6" s="12">
        <v>16576</v>
      </c>
      <c r="E6" s="12">
        <f t="shared" si="0"/>
        <v>6545</v>
      </c>
      <c r="F6" s="13">
        <v>65.2</v>
      </c>
    </row>
    <row r="7" spans="2:6" ht="15">
      <c r="B7" s="8" t="s">
        <v>7</v>
      </c>
      <c r="C7" s="9">
        <v>1504</v>
      </c>
      <c r="D7" s="9">
        <v>1932</v>
      </c>
      <c r="E7" s="9">
        <f t="shared" si="0"/>
        <v>428</v>
      </c>
      <c r="F7" s="10">
        <v>28.5</v>
      </c>
    </row>
    <row r="8" spans="2:6" ht="15">
      <c r="B8" s="11" t="s">
        <v>8</v>
      </c>
      <c r="C8" s="12">
        <v>347</v>
      </c>
      <c r="D8" s="12">
        <v>351</v>
      </c>
      <c r="E8" s="12">
        <f t="shared" si="0"/>
        <v>4</v>
      </c>
      <c r="F8" s="13">
        <v>1.2</v>
      </c>
    </row>
    <row r="9" spans="2:6" ht="15">
      <c r="B9" s="8" t="s">
        <v>9</v>
      </c>
      <c r="C9" s="9">
        <v>1371</v>
      </c>
      <c r="D9" s="9">
        <v>1981</v>
      </c>
      <c r="E9" s="9">
        <f t="shared" si="0"/>
        <v>610</v>
      </c>
      <c r="F9" s="10">
        <v>44.5</v>
      </c>
    </row>
    <row r="10" spans="2:6" ht="15">
      <c r="B10" s="11" t="s">
        <v>10</v>
      </c>
      <c r="C10" s="12">
        <v>733</v>
      </c>
      <c r="D10" s="12">
        <v>953</v>
      </c>
      <c r="E10" s="12">
        <f t="shared" si="0"/>
        <v>220</v>
      </c>
      <c r="F10" s="13">
        <v>30</v>
      </c>
    </row>
    <row r="11" spans="2:6" ht="15">
      <c r="B11" s="8" t="s">
        <v>11</v>
      </c>
      <c r="C11" s="9">
        <v>335</v>
      </c>
      <c r="D11" s="9">
        <v>350</v>
      </c>
      <c r="E11" s="9">
        <f t="shared" si="0"/>
        <v>15</v>
      </c>
      <c r="F11" s="10">
        <v>4.5</v>
      </c>
    </row>
    <row r="12" spans="2:6" ht="15">
      <c r="B12" s="11" t="s">
        <v>12</v>
      </c>
      <c r="C12" s="12">
        <v>1566</v>
      </c>
      <c r="D12" s="12">
        <v>1778</v>
      </c>
      <c r="E12" s="12">
        <f t="shared" si="0"/>
        <v>212</v>
      </c>
      <c r="F12" s="13">
        <v>13.5</v>
      </c>
    </row>
    <row r="13" spans="2:6" ht="15">
      <c r="B13" s="8" t="s">
        <v>13</v>
      </c>
      <c r="C13" s="9">
        <v>404</v>
      </c>
      <c r="D13" s="9">
        <v>1020</v>
      </c>
      <c r="E13" s="9">
        <f t="shared" si="0"/>
        <v>616</v>
      </c>
      <c r="F13" s="10">
        <v>152.5</v>
      </c>
    </row>
    <row r="14" spans="2:6" ht="15">
      <c r="B14" s="11" t="s">
        <v>14</v>
      </c>
      <c r="C14" s="12">
        <v>738</v>
      </c>
      <c r="D14" s="12">
        <v>1331</v>
      </c>
      <c r="E14" s="12">
        <f t="shared" si="0"/>
        <v>593</v>
      </c>
      <c r="F14" s="13">
        <v>80.4</v>
      </c>
    </row>
    <row r="15" spans="2:6" ht="15">
      <c r="B15" s="8" t="s">
        <v>15</v>
      </c>
      <c r="C15" s="9">
        <v>2003</v>
      </c>
      <c r="D15" s="9">
        <v>1982</v>
      </c>
      <c r="E15" s="9">
        <f t="shared" si="0"/>
        <v>-21</v>
      </c>
      <c r="F15" s="10">
        <v>-1</v>
      </c>
    </row>
    <row r="16" spans="2:6" ht="15">
      <c r="B16" s="11" t="s">
        <v>16</v>
      </c>
      <c r="C16" s="12">
        <v>486</v>
      </c>
      <c r="D16" s="12">
        <v>678</v>
      </c>
      <c r="E16" s="12">
        <f t="shared" si="0"/>
        <v>192</v>
      </c>
      <c r="F16" s="13">
        <v>39.5</v>
      </c>
    </row>
    <row r="17" spans="2:6" ht="15">
      <c r="B17" s="8" t="s">
        <v>17</v>
      </c>
      <c r="C17" s="9">
        <v>355</v>
      </c>
      <c r="D17" s="9">
        <v>600</v>
      </c>
      <c r="E17" s="9">
        <f t="shared" si="0"/>
        <v>245</v>
      </c>
      <c r="F17" s="10">
        <v>69</v>
      </c>
    </row>
    <row r="18" spans="2:6" ht="15">
      <c r="B18" s="11" t="s">
        <v>18</v>
      </c>
      <c r="C18" s="12">
        <v>415</v>
      </c>
      <c r="D18" s="12">
        <v>500</v>
      </c>
      <c r="E18" s="12">
        <f t="shared" si="0"/>
        <v>85</v>
      </c>
      <c r="F18" s="13">
        <v>20.5</v>
      </c>
    </row>
    <row r="19" spans="2:6" ht="15">
      <c r="B19" s="8" t="s">
        <v>19</v>
      </c>
      <c r="C19" s="9">
        <v>345</v>
      </c>
      <c r="D19" s="9">
        <v>376</v>
      </c>
      <c r="E19" s="9">
        <f t="shared" si="0"/>
        <v>31</v>
      </c>
      <c r="F19" s="10">
        <v>9</v>
      </c>
    </row>
    <row r="20" spans="2:6" ht="15">
      <c r="B20" s="11" t="s">
        <v>20</v>
      </c>
      <c r="C20" s="12">
        <v>1480</v>
      </c>
      <c r="D20" s="12">
        <v>1760</v>
      </c>
      <c r="E20" s="12">
        <f t="shared" si="0"/>
        <v>280</v>
      </c>
      <c r="F20" s="13">
        <v>18.9</v>
      </c>
    </row>
    <row r="21" spans="2:6" ht="15">
      <c r="B21" s="8" t="s">
        <v>21</v>
      </c>
      <c r="C21" s="9">
        <v>2101</v>
      </c>
      <c r="D21" s="9">
        <v>2329</v>
      </c>
      <c r="E21" s="9">
        <f t="shared" si="0"/>
        <v>228</v>
      </c>
      <c r="F21" s="10">
        <v>10.9</v>
      </c>
    </row>
    <row r="22" spans="2:6" ht="15.75" thickBot="1">
      <c r="B22" s="14" t="s">
        <v>22</v>
      </c>
      <c r="C22" s="15">
        <v>4022</v>
      </c>
      <c r="D22" s="15">
        <v>5383</v>
      </c>
      <c r="E22" s="15">
        <f t="shared" si="0"/>
        <v>1361</v>
      </c>
      <c r="F22" s="16">
        <v>33.8</v>
      </c>
    </row>
    <row r="23" spans="2:6" ht="15.75" thickBot="1">
      <c r="B23" s="17" t="s">
        <v>23</v>
      </c>
      <c r="C23" s="18">
        <f>SUM(C5:C22)</f>
        <v>33290</v>
      </c>
      <c r="D23" s="18">
        <f>SUM(D5:D22)</f>
        <v>46650</v>
      </c>
      <c r="E23" s="18">
        <f>SUM(E5:E22)</f>
        <v>13360</v>
      </c>
      <c r="F23" s="19">
        <v>40.1</v>
      </c>
    </row>
    <row r="24" spans="2:6" ht="15.75" thickTop="1">
      <c r="B24" s="20"/>
      <c r="C24" s="15"/>
      <c r="D24" s="15"/>
      <c r="E24" s="15"/>
      <c r="F24" s="16"/>
    </row>
    <row r="25" spans="2:6" ht="15.75" thickBot="1">
      <c r="B25" s="21" t="s">
        <v>24</v>
      </c>
      <c r="C25" s="3"/>
      <c r="D25" s="3"/>
      <c r="E25" s="3"/>
      <c r="F25" s="3"/>
    </row>
    <row r="26" spans="2:6" ht="16.5" thickBot="1" thickTop="1">
      <c r="B26" s="22"/>
      <c r="C26" s="5"/>
      <c r="D26" s="5"/>
      <c r="E26" s="37" t="s">
        <v>2</v>
      </c>
      <c r="F26" s="37"/>
    </row>
    <row r="27" spans="2:6" ht="15.75" thickBot="1">
      <c r="B27" s="23"/>
      <c r="C27" s="6">
        <v>2013</v>
      </c>
      <c r="D27" s="6">
        <v>2014</v>
      </c>
      <c r="E27" s="7" t="s">
        <v>3</v>
      </c>
      <c r="F27" s="7" t="s">
        <v>4</v>
      </c>
    </row>
    <row r="28" spans="2:6" ht="15">
      <c r="B28" s="20" t="s">
        <v>25</v>
      </c>
      <c r="C28" s="15">
        <v>5334</v>
      </c>
      <c r="D28" s="15">
        <v>6025</v>
      </c>
      <c r="E28" s="15">
        <f aca="true" t="shared" si="1" ref="E28:E33">D28-C28</f>
        <v>691</v>
      </c>
      <c r="F28" s="16">
        <v>13</v>
      </c>
    </row>
    <row r="29" spans="2:6" ht="15">
      <c r="B29" s="8" t="s">
        <v>6</v>
      </c>
      <c r="C29" s="9">
        <v>10031</v>
      </c>
      <c r="D29" s="9">
        <v>16576</v>
      </c>
      <c r="E29" s="9">
        <f t="shared" si="1"/>
        <v>6545</v>
      </c>
      <c r="F29" s="10">
        <v>65.2</v>
      </c>
    </row>
    <row r="30" spans="2:6" ht="15">
      <c r="B30" s="24" t="s">
        <v>26</v>
      </c>
      <c r="C30" s="12">
        <v>5300</v>
      </c>
      <c r="D30" s="12">
        <v>6489</v>
      </c>
      <c r="E30" s="12">
        <f t="shared" si="1"/>
        <v>1189</v>
      </c>
      <c r="F30" s="13">
        <v>22.4</v>
      </c>
    </row>
    <row r="31" spans="2:6" ht="15">
      <c r="B31" s="8" t="s">
        <v>27</v>
      </c>
      <c r="C31" s="9">
        <v>5458</v>
      </c>
      <c r="D31" s="9">
        <v>7790</v>
      </c>
      <c r="E31" s="9">
        <f t="shared" si="1"/>
        <v>2332</v>
      </c>
      <c r="F31" s="25">
        <v>42.7</v>
      </c>
    </row>
    <row r="32" spans="2:6" ht="15.75" thickBot="1">
      <c r="B32" s="14" t="s">
        <v>22</v>
      </c>
      <c r="C32" s="15">
        <v>7167</v>
      </c>
      <c r="D32" s="15">
        <v>9770</v>
      </c>
      <c r="E32" s="15">
        <f t="shared" si="1"/>
        <v>2603</v>
      </c>
      <c r="F32" s="3">
        <v>36.3</v>
      </c>
    </row>
    <row r="33" spans="2:6" ht="15.75" thickBot="1">
      <c r="B33" s="17" t="s">
        <v>23</v>
      </c>
      <c r="C33" s="18">
        <f>SUM(C28:C32)</f>
        <v>33290</v>
      </c>
      <c r="D33" s="18">
        <f>SUM(D28:D32)</f>
        <v>46650</v>
      </c>
      <c r="E33" s="18">
        <f t="shared" si="1"/>
        <v>13360</v>
      </c>
      <c r="F33" s="19">
        <v>40.1</v>
      </c>
    </row>
    <row r="34" spans="2:6" ht="15.75" thickTop="1">
      <c r="B34" s="14"/>
      <c r="C34" s="3"/>
      <c r="D34" s="3"/>
      <c r="E34" s="3"/>
      <c r="F34" s="3"/>
    </row>
    <row r="35" spans="2:6" ht="15">
      <c r="B35" s="26" t="s">
        <v>28</v>
      </c>
      <c r="C35" s="27">
        <v>23256</v>
      </c>
      <c r="D35" s="27">
        <v>25551</v>
      </c>
      <c r="E35" s="27">
        <f>D35-C35</f>
        <v>2295</v>
      </c>
      <c r="F35" s="28">
        <v>9.9</v>
      </c>
    </row>
    <row r="36" spans="3:5" ht="15">
      <c r="C36" s="29"/>
      <c r="D36" s="29"/>
      <c r="E36" s="29"/>
    </row>
    <row r="51" ht="15">
      <c r="B51" t="s">
        <v>29</v>
      </c>
    </row>
    <row r="52" spans="3:5" ht="15">
      <c r="C52" t="s">
        <v>30</v>
      </c>
      <c r="D52" t="s">
        <v>31</v>
      </c>
      <c r="E52" t="s">
        <v>32</v>
      </c>
    </row>
    <row r="53" spans="2:6" ht="15">
      <c r="B53">
        <v>2013</v>
      </c>
      <c r="C53" s="29">
        <v>56546</v>
      </c>
      <c r="D53" s="29">
        <v>33290</v>
      </c>
      <c r="E53" s="29">
        <v>23256</v>
      </c>
      <c r="F53" s="29"/>
    </row>
    <row r="54" spans="2:6" ht="15">
      <c r="B54">
        <v>2014</v>
      </c>
      <c r="C54" s="29">
        <v>72201</v>
      </c>
      <c r="D54" s="29">
        <v>46650</v>
      </c>
      <c r="E54" s="29">
        <v>25551</v>
      </c>
      <c r="F54" s="29"/>
    </row>
    <row r="55" ht="15">
      <c r="F55" s="29"/>
    </row>
    <row r="56" spans="2:6" ht="15">
      <c r="B56" s="30" t="s">
        <v>33</v>
      </c>
      <c r="C56" s="30"/>
      <c r="D56" s="30"/>
      <c r="E56" s="30"/>
      <c r="F56" s="29"/>
    </row>
    <row r="58" ht="15">
      <c r="F58" s="30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zoomScalePageLayoutView="0" workbookViewId="0" topLeftCell="A7">
      <selection activeCell="P27" sqref="P2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34</v>
      </c>
      <c r="C2" s="3"/>
      <c r="D2" s="3"/>
      <c r="E2" s="3"/>
      <c r="F2" s="3"/>
      <c r="H2" s="2" t="s">
        <v>35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2:14" ht="15">
      <c r="B5" s="8" t="s">
        <v>5</v>
      </c>
      <c r="C5" s="9">
        <v>5357</v>
      </c>
      <c r="D5" s="9">
        <v>6743</v>
      </c>
      <c r="E5" s="9">
        <f aca="true" t="shared" si="0" ref="E5:E22">D5-C5</f>
        <v>1386</v>
      </c>
      <c r="F5" s="10">
        <v>25.9</v>
      </c>
      <c r="H5" s="8" t="s">
        <v>5</v>
      </c>
      <c r="I5" s="9">
        <v>10411</v>
      </c>
      <c r="J5" s="9">
        <v>13513</v>
      </c>
      <c r="K5" s="9">
        <f>J5-I5</f>
        <v>3102</v>
      </c>
      <c r="L5" s="10">
        <v>29.8</v>
      </c>
      <c r="N5" s="34"/>
    </row>
    <row r="6" spans="2:14" ht="15">
      <c r="B6" s="11" t="s">
        <v>6</v>
      </c>
      <c r="C6" s="12">
        <v>15970</v>
      </c>
      <c r="D6" s="12">
        <v>22820</v>
      </c>
      <c r="E6" s="12">
        <f t="shared" si="0"/>
        <v>6850</v>
      </c>
      <c r="F6" s="13">
        <v>42.9</v>
      </c>
      <c r="H6" s="11" t="s">
        <v>6</v>
      </c>
      <c r="I6" s="12">
        <v>26001</v>
      </c>
      <c r="J6" s="12">
        <v>39396</v>
      </c>
      <c r="K6" s="12">
        <f aca="true" t="shared" si="1" ref="K6:K22">J6-I6</f>
        <v>13395</v>
      </c>
      <c r="L6" s="13">
        <v>51.5</v>
      </c>
      <c r="N6" s="34"/>
    </row>
    <row r="7" spans="2:14" ht="15">
      <c r="B7" s="8" t="s">
        <v>7</v>
      </c>
      <c r="C7" s="9">
        <v>1590</v>
      </c>
      <c r="D7" s="9">
        <v>1876</v>
      </c>
      <c r="E7" s="9">
        <f t="shared" si="0"/>
        <v>286</v>
      </c>
      <c r="F7" s="10">
        <v>18</v>
      </c>
      <c r="H7" s="8" t="s">
        <v>7</v>
      </c>
      <c r="I7" s="9">
        <v>3094</v>
      </c>
      <c r="J7" s="9">
        <v>3808</v>
      </c>
      <c r="K7" s="9">
        <f t="shared" si="1"/>
        <v>714</v>
      </c>
      <c r="L7" s="10">
        <v>23.1</v>
      </c>
      <c r="N7" s="34"/>
    </row>
    <row r="8" spans="2:14" ht="15">
      <c r="B8" s="11" t="s">
        <v>8</v>
      </c>
      <c r="C8" s="12">
        <v>387</v>
      </c>
      <c r="D8" s="12">
        <v>347</v>
      </c>
      <c r="E8" s="12">
        <f t="shared" si="0"/>
        <v>-40</v>
      </c>
      <c r="F8" s="13">
        <v>-10.3</v>
      </c>
      <c r="H8" s="11" t="s">
        <v>8</v>
      </c>
      <c r="I8" s="12">
        <v>734</v>
      </c>
      <c r="J8" s="12">
        <v>698</v>
      </c>
      <c r="K8" s="12">
        <f t="shared" si="1"/>
        <v>-36</v>
      </c>
      <c r="L8" s="13">
        <v>-4.9</v>
      </c>
      <c r="N8" s="34"/>
    </row>
    <row r="9" spans="2:14" ht="15">
      <c r="B9" s="8" t="s">
        <v>9</v>
      </c>
      <c r="C9" s="9">
        <v>1671</v>
      </c>
      <c r="D9" s="9">
        <v>2498</v>
      </c>
      <c r="E9" s="9">
        <f t="shared" si="0"/>
        <v>827</v>
      </c>
      <c r="F9" s="10">
        <v>49.5</v>
      </c>
      <c r="H9" s="8" t="s">
        <v>9</v>
      </c>
      <c r="I9" s="9">
        <v>3042</v>
      </c>
      <c r="J9" s="9">
        <v>4479</v>
      </c>
      <c r="K9" s="9">
        <f t="shared" si="1"/>
        <v>1437</v>
      </c>
      <c r="L9" s="10">
        <v>47.2</v>
      </c>
      <c r="N9" s="34"/>
    </row>
    <row r="10" spans="2:14" ht="15">
      <c r="B10" s="11" t="s">
        <v>10</v>
      </c>
      <c r="C10" s="12">
        <v>1272</v>
      </c>
      <c r="D10" s="12">
        <v>1651</v>
      </c>
      <c r="E10" s="12">
        <f t="shared" si="0"/>
        <v>379</v>
      </c>
      <c r="F10" s="13">
        <v>29.8</v>
      </c>
      <c r="H10" s="11" t="s">
        <v>10</v>
      </c>
      <c r="I10" s="12">
        <v>2005</v>
      </c>
      <c r="J10" s="12">
        <v>2604</v>
      </c>
      <c r="K10" s="12">
        <f t="shared" si="1"/>
        <v>599</v>
      </c>
      <c r="L10" s="13">
        <v>29.9</v>
      </c>
      <c r="N10" s="34"/>
    </row>
    <row r="11" spans="2:14" ht="15">
      <c r="B11" s="8" t="s">
        <v>11</v>
      </c>
      <c r="C11" s="9">
        <v>299</v>
      </c>
      <c r="D11" s="9">
        <v>310</v>
      </c>
      <c r="E11" s="9">
        <f t="shared" si="0"/>
        <v>11</v>
      </c>
      <c r="F11" s="10">
        <v>3.7</v>
      </c>
      <c r="H11" s="8" t="s">
        <v>11</v>
      </c>
      <c r="I11" s="9">
        <v>634</v>
      </c>
      <c r="J11" s="9">
        <v>660</v>
      </c>
      <c r="K11" s="9">
        <f t="shared" si="1"/>
        <v>26</v>
      </c>
      <c r="L11" s="10">
        <v>4.1</v>
      </c>
      <c r="N11" s="34"/>
    </row>
    <row r="12" spans="2:14" ht="15">
      <c r="B12" s="11" t="s">
        <v>12</v>
      </c>
      <c r="C12" s="12">
        <v>1148</v>
      </c>
      <c r="D12" s="12">
        <v>1290</v>
      </c>
      <c r="E12" s="12">
        <f t="shared" si="0"/>
        <v>142</v>
      </c>
      <c r="F12" s="13">
        <v>12.4</v>
      </c>
      <c r="H12" s="11" t="s">
        <v>12</v>
      </c>
      <c r="I12" s="12">
        <v>2714</v>
      </c>
      <c r="J12" s="12">
        <v>3068</v>
      </c>
      <c r="K12" s="12">
        <f>J12-I12</f>
        <v>354</v>
      </c>
      <c r="L12" s="13">
        <v>13</v>
      </c>
      <c r="N12" s="34"/>
    </row>
    <row r="13" spans="2:14" ht="15">
      <c r="B13" s="8" t="s">
        <v>13</v>
      </c>
      <c r="C13" s="9">
        <v>374</v>
      </c>
      <c r="D13" s="9">
        <v>1139</v>
      </c>
      <c r="E13" s="9">
        <f t="shared" si="0"/>
        <v>765</v>
      </c>
      <c r="F13" s="10">
        <v>204.5</v>
      </c>
      <c r="H13" s="8" t="s">
        <v>13</v>
      </c>
      <c r="I13" s="9">
        <v>778</v>
      </c>
      <c r="J13" s="9">
        <v>2159</v>
      </c>
      <c r="K13" s="9">
        <f t="shared" si="1"/>
        <v>1381</v>
      </c>
      <c r="L13" s="10">
        <v>177.5</v>
      </c>
      <c r="N13" s="34"/>
    </row>
    <row r="14" spans="2:14" ht="15">
      <c r="B14" s="11" t="s">
        <v>14</v>
      </c>
      <c r="C14" s="12">
        <v>779</v>
      </c>
      <c r="D14" s="12">
        <v>1158</v>
      </c>
      <c r="E14" s="12">
        <f t="shared" si="0"/>
        <v>379</v>
      </c>
      <c r="F14" s="13">
        <v>48.7</v>
      </c>
      <c r="H14" s="11" t="s">
        <v>14</v>
      </c>
      <c r="I14" s="12">
        <v>1517</v>
      </c>
      <c r="J14" s="12">
        <v>2489</v>
      </c>
      <c r="K14" s="12">
        <f t="shared" si="1"/>
        <v>972</v>
      </c>
      <c r="L14" s="13">
        <v>64.1</v>
      </c>
      <c r="N14" s="34"/>
    </row>
    <row r="15" spans="2:14" ht="15">
      <c r="B15" s="8" t="s">
        <v>15</v>
      </c>
      <c r="C15" s="9">
        <v>2418</v>
      </c>
      <c r="D15" s="9">
        <v>2509</v>
      </c>
      <c r="E15" s="9">
        <f t="shared" si="0"/>
        <v>91</v>
      </c>
      <c r="F15" s="10">
        <v>3.8</v>
      </c>
      <c r="H15" s="8" t="s">
        <v>15</v>
      </c>
      <c r="I15" s="9">
        <v>4421</v>
      </c>
      <c r="J15" s="9">
        <v>4491</v>
      </c>
      <c r="K15" s="9">
        <f t="shared" si="1"/>
        <v>70</v>
      </c>
      <c r="L15" s="10">
        <v>1.6</v>
      </c>
      <c r="N15" s="34"/>
    </row>
    <row r="16" spans="2:14" ht="15">
      <c r="B16" s="11" t="s">
        <v>16</v>
      </c>
      <c r="C16" s="12">
        <v>490</v>
      </c>
      <c r="D16" s="12">
        <v>524</v>
      </c>
      <c r="E16" s="12">
        <f t="shared" si="0"/>
        <v>34</v>
      </c>
      <c r="F16" s="13">
        <v>6.9</v>
      </c>
      <c r="H16" s="11" t="s">
        <v>16</v>
      </c>
      <c r="I16" s="12">
        <v>976</v>
      </c>
      <c r="J16" s="12">
        <v>1202</v>
      </c>
      <c r="K16" s="12">
        <f t="shared" si="1"/>
        <v>226</v>
      </c>
      <c r="L16" s="13">
        <v>23.2</v>
      </c>
      <c r="N16" s="34"/>
    </row>
    <row r="17" spans="2:14" ht="15">
      <c r="B17" s="8" t="s">
        <v>17</v>
      </c>
      <c r="C17" s="9">
        <v>245</v>
      </c>
      <c r="D17" s="9">
        <v>165</v>
      </c>
      <c r="E17" s="9">
        <f t="shared" si="0"/>
        <v>-80</v>
      </c>
      <c r="F17" s="10">
        <v>-32.7</v>
      </c>
      <c r="H17" s="8" t="s">
        <v>17</v>
      </c>
      <c r="I17" s="9">
        <v>600</v>
      </c>
      <c r="J17" s="9">
        <v>765</v>
      </c>
      <c r="K17" s="9">
        <f t="shared" si="1"/>
        <v>165</v>
      </c>
      <c r="L17" s="10">
        <v>27.5</v>
      </c>
      <c r="N17" s="34"/>
    </row>
    <row r="18" spans="2:14" ht="15">
      <c r="B18" s="11" t="s">
        <v>18</v>
      </c>
      <c r="C18" s="12">
        <v>321</v>
      </c>
      <c r="D18" s="12">
        <v>363</v>
      </c>
      <c r="E18" s="12">
        <f t="shared" si="0"/>
        <v>42</v>
      </c>
      <c r="F18" s="13">
        <v>13.1</v>
      </c>
      <c r="H18" s="11" t="s">
        <v>18</v>
      </c>
      <c r="I18" s="12">
        <v>736</v>
      </c>
      <c r="J18" s="12">
        <v>863</v>
      </c>
      <c r="K18" s="12">
        <f t="shared" si="1"/>
        <v>127</v>
      </c>
      <c r="L18" s="13">
        <v>17.3</v>
      </c>
      <c r="N18" s="34"/>
    </row>
    <row r="19" spans="2:14" ht="15">
      <c r="B19" s="8" t="s">
        <v>19</v>
      </c>
      <c r="C19" s="9">
        <v>427</v>
      </c>
      <c r="D19" s="9">
        <v>388</v>
      </c>
      <c r="E19" s="9">
        <f t="shared" si="0"/>
        <v>-39</v>
      </c>
      <c r="F19" s="10">
        <v>-9.1</v>
      </c>
      <c r="H19" s="8" t="s">
        <v>19</v>
      </c>
      <c r="I19" s="9">
        <v>772</v>
      </c>
      <c r="J19" s="9">
        <v>764</v>
      </c>
      <c r="K19" s="9">
        <f t="shared" si="1"/>
        <v>-8</v>
      </c>
      <c r="L19" s="10">
        <v>-1</v>
      </c>
      <c r="N19" s="34"/>
    </row>
    <row r="20" spans="2:14" ht="15">
      <c r="B20" s="11" t="s">
        <v>20</v>
      </c>
      <c r="C20" s="12">
        <v>1142</v>
      </c>
      <c r="D20" s="12">
        <v>1292</v>
      </c>
      <c r="E20" s="12">
        <f t="shared" si="0"/>
        <v>150</v>
      </c>
      <c r="F20" s="13">
        <v>13.1</v>
      </c>
      <c r="H20" s="11" t="s">
        <v>20</v>
      </c>
      <c r="I20" s="12">
        <v>2622</v>
      </c>
      <c r="J20" s="12">
        <v>3052</v>
      </c>
      <c r="K20" s="12">
        <f t="shared" si="1"/>
        <v>430</v>
      </c>
      <c r="L20" s="13">
        <v>16.4</v>
      </c>
      <c r="N20" s="34"/>
    </row>
    <row r="21" spans="2:14" ht="15">
      <c r="B21" s="8" t="s">
        <v>21</v>
      </c>
      <c r="C21" s="9">
        <v>2278</v>
      </c>
      <c r="D21" s="9">
        <v>2140</v>
      </c>
      <c r="E21" s="9">
        <f t="shared" si="0"/>
        <v>-138</v>
      </c>
      <c r="F21" s="10">
        <v>-6.1</v>
      </c>
      <c r="H21" s="8" t="s">
        <v>21</v>
      </c>
      <c r="I21" s="9">
        <v>4379</v>
      </c>
      <c r="J21" s="9">
        <v>4469</v>
      </c>
      <c r="K21" s="9">
        <f t="shared" si="1"/>
        <v>90</v>
      </c>
      <c r="L21" s="10">
        <v>2.1</v>
      </c>
      <c r="N21" s="34"/>
    </row>
    <row r="22" spans="2:14" ht="15.75" thickBot="1">
      <c r="B22" s="14" t="s">
        <v>22</v>
      </c>
      <c r="C22" s="15">
        <v>3811</v>
      </c>
      <c r="D22" s="15">
        <v>5236</v>
      </c>
      <c r="E22" s="15">
        <f t="shared" si="0"/>
        <v>1425</v>
      </c>
      <c r="F22" s="16">
        <v>37.4</v>
      </c>
      <c r="H22" s="14" t="s">
        <v>22</v>
      </c>
      <c r="I22" s="15">
        <v>7833</v>
      </c>
      <c r="J22" s="15">
        <v>10619</v>
      </c>
      <c r="K22" s="15">
        <f t="shared" si="1"/>
        <v>2786</v>
      </c>
      <c r="L22" s="16">
        <v>35.6</v>
      </c>
      <c r="N22" s="34"/>
    </row>
    <row r="23" spans="2:14" ht="15.75" thickBot="1">
      <c r="B23" s="17" t="s">
        <v>23</v>
      </c>
      <c r="C23" s="18">
        <f>SUM(C5:C22)</f>
        <v>39979</v>
      </c>
      <c r="D23" s="18">
        <f>SUM(D5:D22)</f>
        <v>52449</v>
      </c>
      <c r="E23" s="18">
        <f>SUM(E5:E22)</f>
        <v>12470</v>
      </c>
      <c r="F23" s="19">
        <v>31.2</v>
      </c>
      <c r="H23" s="17" t="s">
        <v>23</v>
      </c>
      <c r="I23" s="18">
        <f>SUM(I5:I22)</f>
        <v>73269</v>
      </c>
      <c r="J23" s="18">
        <f>SUM(J5:J22)</f>
        <v>99099</v>
      </c>
      <c r="K23" s="18">
        <f>SUM(K5:K22)</f>
        <v>25830</v>
      </c>
      <c r="L23" s="19">
        <v>35.3</v>
      </c>
      <c r="N23" s="34"/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36</v>
      </c>
      <c r="C25" s="3"/>
      <c r="D25" s="3"/>
      <c r="E25" s="3"/>
      <c r="F25" s="3"/>
      <c r="H25" s="21" t="s">
        <v>37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6.5" customHeight="1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5537</v>
      </c>
      <c r="D28" s="15">
        <v>6024</v>
      </c>
      <c r="E28" s="15">
        <f>D28-C28</f>
        <v>487</v>
      </c>
      <c r="F28" s="16">
        <v>8.8</v>
      </c>
      <c r="H28" s="20" t="s">
        <v>25</v>
      </c>
      <c r="I28" s="15">
        <v>10871</v>
      </c>
      <c r="J28" s="15">
        <v>12049</v>
      </c>
      <c r="K28" s="15">
        <f>J28-I28</f>
        <v>1178</v>
      </c>
      <c r="L28" s="16">
        <v>10.8</v>
      </c>
    </row>
    <row r="29" spans="2:12" ht="15">
      <c r="B29" s="8" t="s">
        <v>6</v>
      </c>
      <c r="C29" s="9">
        <v>15970</v>
      </c>
      <c r="D29" s="9">
        <v>22820</v>
      </c>
      <c r="E29" s="9">
        <f>D29-C29</f>
        <v>6850</v>
      </c>
      <c r="F29" s="10">
        <v>42.9</v>
      </c>
      <c r="H29" s="8" t="s">
        <v>6</v>
      </c>
      <c r="I29" s="9">
        <v>26001</v>
      </c>
      <c r="J29" s="9">
        <v>39396</v>
      </c>
      <c r="K29" s="9">
        <f>J29-I29</f>
        <v>13395</v>
      </c>
      <c r="L29" s="10">
        <v>51.5</v>
      </c>
    </row>
    <row r="30" spans="2:12" ht="15">
      <c r="B30" s="24" t="s">
        <v>26</v>
      </c>
      <c r="C30" s="12">
        <v>6268</v>
      </c>
      <c r="D30" s="12">
        <v>7350</v>
      </c>
      <c r="E30" s="12">
        <f>D30-C30</f>
        <v>1082</v>
      </c>
      <c r="F30" s="13">
        <v>17.3</v>
      </c>
      <c r="H30" s="24" t="s">
        <v>26</v>
      </c>
      <c r="I30" s="12">
        <v>11568</v>
      </c>
      <c r="J30" s="12">
        <v>13839</v>
      </c>
      <c r="K30" s="12">
        <f>J30-I30</f>
        <v>2271</v>
      </c>
      <c r="L30" s="13">
        <v>19.6</v>
      </c>
    </row>
    <row r="31" spans="2:12" ht="15">
      <c r="B31" s="8" t="s">
        <v>27</v>
      </c>
      <c r="C31" s="9">
        <v>5731</v>
      </c>
      <c r="D31" s="9">
        <v>7882</v>
      </c>
      <c r="E31" s="9">
        <f>D31-C31</f>
        <v>2151</v>
      </c>
      <c r="F31" s="25">
        <v>37.5</v>
      </c>
      <c r="H31" s="8" t="s">
        <v>27</v>
      </c>
      <c r="I31" s="9">
        <v>11189</v>
      </c>
      <c r="J31" s="9">
        <v>15672</v>
      </c>
      <c r="K31" s="9">
        <f>J31-I31</f>
        <v>4483</v>
      </c>
      <c r="L31" s="25">
        <v>40.1</v>
      </c>
    </row>
    <row r="32" spans="2:12" ht="15.75" thickBot="1">
      <c r="B32" s="14" t="s">
        <v>22</v>
      </c>
      <c r="C32" s="15">
        <v>6473</v>
      </c>
      <c r="D32" s="15">
        <v>8373</v>
      </c>
      <c r="E32" s="15">
        <f>D32-C32</f>
        <v>1900</v>
      </c>
      <c r="F32" s="16">
        <v>29.4</v>
      </c>
      <c r="G32" s="15"/>
      <c r="H32" s="14" t="s">
        <v>22</v>
      </c>
      <c r="I32" s="15">
        <v>13640</v>
      </c>
      <c r="J32" s="15">
        <v>18143</v>
      </c>
      <c r="K32" s="15">
        <f>J32-I32</f>
        <v>4503</v>
      </c>
      <c r="L32" s="16">
        <v>33</v>
      </c>
    </row>
    <row r="33" spans="2:12" ht="15.75" thickBot="1">
      <c r="B33" s="17" t="s">
        <v>23</v>
      </c>
      <c r="C33" s="18">
        <f>SUM(C28:C32)</f>
        <v>39979</v>
      </c>
      <c r="D33" s="18">
        <f>SUM(D28:D32)</f>
        <v>52449</v>
      </c>
      <c r="E33" s="18">
        <f>SUM(E28:E32)</f>
        <v>12470</v>
      </c>
      <c r="F33" s="19">
        <v>31.2</v>
      </c>
      <c r="H33" s="17" t="s">
        <v>23</v>
      </c>
      <c r="I33" s="18">
        <f>SUM(I28:I32)</f>
        <v>73269</v>
      </c>
      <c r="J33" s="18">
        <f>SUM(J28:J32)</f>
        <v>99099</v>
      </c>
      <c r="K33" s="18">
        <f>SUM(K28:K32)</f>
        <v>25830</v>
      </c>
      <c r="L33" s="19">
        <v>35.3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20833</v>
      </c>
      <c r="D35" s="27">
        <v>21261</v>
      </c>
      <c r="E35" s="27">
        <f>D35-C35</f>
        <v>428</v>
      </c>
      <c r="F35" s="28">
        <v>2.1</v>
      </c>
      <c r="H35" s="26" t="s">
        <v>28</v>
      </c>
      <c r="I35" s="27">
        <v>44089</v>
      </c>
      <c r="J35" s="27">
        <v>46812</v>
      </c>
      <c r="K35" s="27">
        <f>J35-I35</f>
        <v>2723</v>
      </c>
      <c r="L35" s="28">
        <v>6.2</v>
      </c>
    </row>
    <row r="36" spans="3:10" ht="15">
      <c r="C36" s="29"/>
      <c r="D36" s="29"/>
      <c r="I36" s="29"/>
      <c r="J36" s="29"/>
    </row>
    <row r="51" ht="15">
      <c r="B51" t="s">
        <v>38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60812</v>
      </c>
      <c r="D53" s="29">
        <v>39979</v>
      </c>
      <c r="E53" s="29">
        <v>20833</v>
      </c>
      <c r="F53" s="29"/>
    </row>
    <row r="54" spans="2:6" ht="15">
      <c r="B54">
        <v>2014</v>
      </c>
      <c r="C54" s="32">
        <v>73710</v>
      </c>
      <c r="D54" s="29">
        <v>52449</v>
      </c>
      <c r="E54" s="29">
        <v>21261</v>
      </c>
      <c r="F54" s="29"/>
    </row>
    <row r="55" spans="3:6" ht="15">
      <c r="C55" s="31"/>
      <c r="F55" s="29"/>
    </row>
    <row r="56" spans="2:3" ht="15">
      <c r="B56" t="s">
        <v>39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117358</v>
      </c>
      <c r="D58" s="29">
        <v>73269</v>
      </c>
      <c r="E58" s="29">
        <v>44089</v>
      </c>
      <c r="F58" s="29"/>
    </row>
    <row r="59" spans="2:6" ht="15">
      <c r="B59">
        <v>2014</v>
      </c>
      <c r="C59" s="29">
        <v>145911</v>
      </c>
      <c r="D59" s="29">
        <v>99099</v>
      </c>
      <c r="E59" s="29">
        <v>46812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0">
      <selection activeCell="I18" sqref="I18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40</v>
      </c>
      <c r="C2" s="3"/>
      <c r="D2" s="3"/>
      <c r="E2" s="3"/>
      <c r="F2" s="3"/>
      <c r="H2" s="2" t="s">
        <v>41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6962</v>
      </c>
      <c r="D5" s="9">
        <v>12217</v>
      </c>
      <c r="E5" s="9">
        <f aca="true" t="shared" si="0" ref="E5:E22">D5-C5</f>
        <v>5255</v>
      </c>
      <c r="F5" s="10">
        <v>75.5</v>
      </c>
      <c r="H5" s="8" t="s">
        <v>5</v>
      </c>
      <c r="I5" s="9">
        <v>17373</v>
      </c>
      <c r="J5" s="9">
        <v>25730</v>
      </c>
      <c r="K5" s="9">
        <f>J5-I5</f>
        <v>8357</v>
      </c>
      <c r="L5" s="10">
        <v>48.1</v>
      </c>
    </row>
    <row r="6" spans="1:12" ht="15">
      <c r="A6" s="33"/>
      <c r="B6" s="11" t="s">
        <v>6</v>
      </c>
      <c r="C6" s="12">
        <v>15458</v>
      </c>
      <c r="D6" s="12">
        <v>21093</v>
      </c>
      <c r="E6" s="12">
        <f t="shared" si="0"/>
        <v>5635</v>
      </c>
      <c r="F6" s="13">
        <v>36.5</v>
      </c>
      <c r="H6" s="11" t="s">
        <v>6</v>
      </c>
      <c r="I6" s="12">
        <v>41459</v>
      </c>
      <c r="J6" s="12">
        <v>60489</v>
      </c>
      <c r="K6" s="12">
        <f aca="true" t="shared" si="1" ref="K6:K22">J6-I6</f>
        <v>19030</v>
      </c>
      <c r="L6" s="13">
        <v>45.9</v>
      </c>
    </row>
    <row r="7" spans="1:12" ht="15">
      <c r="A7" s="33"/>
      <c r="B7" s="8" t="s">
        <v>7</v>
      </c>
      <c r="C7" s="9">
        <v>2747</v>
      </c>
      <c r="D7" s="9">
        <v>2769</v>
      </c>
      <c r="E7" s="9">
        <f t="shared" si="0"/>
        <v>22</v>
      </c>
      <c r="F7" s="10">
        <v>0.8</v>
      </c>
      <c r="H7" s="8" t="s">
        <v>7</v>
      </c>
      <c r="I7" s="9">
        <v>5841</v>
      </c>
      <c r="J7" s="9">
        <v>6577</v>
      </c>
      <c r="K7" s="9">
        <f t="shared" si="1"/>
        <v>736</v>
      </c>
      <c r="L7" s="10">
        <v>12.6</v>
      </c>
    </row>
    <row r="8" spans="1:12" ht="15">
      <c r="A8" s="33"/>
      <c r="B8" s="11" t="s">
        <v>8</v>
      </c>
      <c r="C8" s="12">
        <v>756</v>
      </c>
      <c r="D8" s="12">
        <v>783</v>
      </c>
      <c r="E8" s="12">
        <f t="shared" si="0"/>
        <v>27</v>
      </c>
      <c r="F8" s="13">
        <v>3.6</v>
      </c>
      <c r="H8" s="11" t="s">
        <v>8</v>
      </c>
      <c r="I8" s="12">
        <v>1490</v>
      </c>
      <c r="J8" s="12">
        <v>1481</v>
      </c>
      <c r="K8" s="12">
        <f t="shared" si="1"/>
        <v>-9</v>
      </c>
      <c r="L8" s="13">
        <v>-0.6</v>
      </c>
    </row>
    <row r="9" spans="1:12" ht="15">
      <c r="A9" s="33"/>
      <c r="B9" s="8" t="s">
        <v>9</v>
      </c>
      <c r="C9" s="9">
        <v>2427</v>
      </c>
      <c r="D9" s="9">
        <v>2999</v>
      </c>
      <c r="E9" s="9">
        <f t="shared" si="0"/>
        <v>572</v>
      </c>
      <c r="F9" s="10">
        <v>23.6</v>
      </c>
      <c r="H9" s="8" t="s">
        <v>9</v>
      </c>
      <c r="I9" s="9">
        <v>5469</v>
      </c>
      <c r="J9" s="9">
        <v>7478</v>
      </c>
      <c r="K9" s="9">
        <f t="shared" si="1"/>
        <v>2009</v>
      </c>
      <c r="L9" s="10">
        <v>36.7</v>
      </c>
    </row>
    <row r="10" spans="1:12" ht="15">
      <c r="A10" s="33"/>
      <c r="B10" s="11" t="s">
        <v>10</v>
      </c>
      <c r="C10" s="12">
        <v>1552</v>
      </c>
      <c r="D10" s="12">
        <v>1857</v>
      </c>
      <c r="E10" s="12">
        <f t="shared" si="0"/>
        <v>305</v>
      </c>
      <c r="F10" s="13">
        <v>19.7</v>
      </c>
      <c r="H10" s="11" t="s">
        <v>10</v>
      </c>
      <c r="I10" s="12">
        <v>3557</v>
      </c>
      <c r="J10" s="12">
        <v>4461</v>
      </c>
      <c r="K10" s="12">
        <f t="shared" si="1"/>
        <v>904</v>
      </c>
      <c r="L10" s="13">
        <v>25.4</v>
      </c>
    </row>
    <row r="11" spans="1:12" ht="15">
      <c r="A11" s="33"/>
      <c r="B11" s="8" t="s">
        <v>11</v>
      </c>
      <c r="C11" s="9">
        <v>436</v>
      </c>
      <c r="D11" s="9">
        <v>604</v>
      </c>
      <c r="E11" s="9">
        <f t="shared" si="0"/>
        <v>168</v>
      </c>
      <c r="F11" s="10">
        <v>38.5</v>
      </c>
      <c r="H11" s="8" t="s">
        <v>11</v>
      </c>
      <c r="I11" s="9">
        <v>1070</v>
      </c>
      <c r="J11" s="9">
        <v>1264</v>
      </c>
      <c r="K11" s="9">
        <f t="shared" si="1"/>
        <v>194</v>
      </c>
      <c r="L11" s="10">
        <v>18.1</v>
      </c>
    </row>
    <row r="12" spans="1:12" ht="15">
      <c r="A12" s="33"/>
      <c r="B12" s="11" t="s">
        <v>12</v>
      </c>
      <c r="C12" s="12">
        <v>1417</v>
      </c>
      <c r="D12" s="12">
        <v>1556</v>
      </c>
      <c r="E12" s="12">
        <f t="shared" si="0"/>
        <v>139</v>
      </c>
      <c r="F12" s="13">
        <v>9.8</v>
      </c>
      <c r="H12" s="11" t="s">
        <v>12</v>
      </c>
      <c r="I12" s="12">
        <v>4131</v>
      </c>
      <c r="J12" s="12">
        <v>4624</v>
      </c>
      <c r="K12" s="12">
        <f>J12-I12</f>
        <v>493</v>
      </c>
      <c r="L12" s="13">
        <v>11.9</v>
      </c>
    </row>
    <row r="13" spans="1:12" ht="15">
      <c r="A13" s="33"/>
      <c r="B13" s="8" t="s">
        <v>13</v>
      </c>
      <c r="C13" s="9">
        <v>1044</v>
      </c>
      <c r="D13" s="9">
        <v>2304</v>
      </c>
      <c r="E13" s="9">
        <f t="shared" si="0"/>
        <v>1260</v>
      </c>
      <c r="F13" s="10">
        <v>120.7</v>
      </c>
      <c r="H13" s="8" t="s">
        <v>13</v>
      </c>
      <c r="I13" s="9">
        <v>1822</v>
      </c>
      <c r="J13" s="9">
        <v>4463</v>
      </c>
      <c r="K13" s="9">
        <f t="shared" si="1"/>
        <v>2641</v>
      </c>
      <c r="L13" s="10">
        <v>145</v>
      </c>
    </row>
    <row r="14" spans="1:12" ht="15">
      <c r="A14" s="33"/>
      <c r="B14" s="11" t="s">
        <v>14</v>
      </c>
      <c r="C14" s="12">
        <v>796</v>
      </c>
      <c r="D14" s="12">
        <v>991</v>
      </c>
      <c r="E14" s="12">
        <f t="shared" si="0"/>
        <v>195</v>
      </c>
      <c r="F14" s="13">
        <v>24.5</v>
      </c>
      <c r="H14" s="11" t="s">
        <v>14</v>
      </c>
      <c r="I14" s="12">
        <v>2313</v>
      </c>
      <c r="J14" s="12">
        <v>3480</v>
      </c>
      <c r="K14" s="12">
        <f t="shared" si="1"/>
        <v>1167</v>
      </c>
      <c r="L14" s="13">
        <v>50.5</v>
      </c>
    </row>
    <row r="15" spans="1:12" ht="15">
      <c r="A15" s="33"/>
      <c r="B15" s="8" t="s">
        <v>15</v>
      </c>
      <c r="C15" s="9">
        <v>3556</v>
      </c>
      <c r="D15" s="9">
        <v>3489</v>
      </c>
      <c r="E15" s="9">
        <f t="shared" si="0"/>
        <v>-67</v>
      </c>
      <c r="F15" s="10">
        <v>-1.9</v>
      </c>
      <c r="H15" s="8" t="s">
        <v>15</v>
      </c>
      <c r="I15" s="9">
        <v>7977</v>
      </c>
      <c r="J15" s="9">
        <v>7980</v>
      </c>
      <c r="K15" s="9">
        <f t="shared" si="1"/>
        <v>3</v>
      </c>
      <c r="L15" s="10">
        <v>0</v>
      </c>
    </row>
    <row r="16" spans="1:12" ht="15">
      <c r="A16" s="33"/>
      <c r="B16" s="11" t="s">
        <v>16</v>
      </c>
      <c r="C16" s="12">
        <v>682</v>
      </c>
      <c r="D16" s="12">
        <v>551</v>
      </c>
      <c r="E16" s="12">
        <f t="shared" si="0"/>
        <v>-131</v>
      </c>
      <c r="F16" s="13">
        <v>-19.2</v>
      </c>
      <c r="H16" s="11" t="s">
        <v>16</v>
      </c>
      <c r="I16" s="12">
        <v>1658</v>
      </c>
      <c r="J16" s="12">
        <v>1753</v>
      </c>
      <c r="K16" s="12">
        <f t="shared" si="1"/>
        <v>95</v>
      </c>
      <c r="L16" s="13">
        <v>5.7</v>
      </c>
    </row>
    <row r="17" spans="1:12" ht="15">
      <c r="A17" s="33"/>
      <c r="B17" s="8" t="s">
        <v>17</v>
      </c>
      <c r="C17" s="9">
        <v>230</v>
      </c>
      <c r="D17" s="9">
        <v>348</v>
      </c>
      <c r="E17" s="9">
        <f t="shared" si="0"/>
        <v>118</v>
      </c>
      <c r="F17" s="10">
        <v>51.3</v>
      </c>
      <c r="H17" s="8" t="s">
        <v>17</v>
      </c>
      <c r="I17" s="9">
        <v>830</v>
      </c>
      <c r="J17" s="9">
        <v>1113</v>
      </c>
      <c r="K17" s="9">
        <f t="shared" si="1"/>
        <v>283</v>
      </c>
      <c r="L17" s="10">
        <v>34.1</v>
      </c>
    </row>
    <row r="18" spans="1:12" ht="15">
      <c r="A18" s="33"/>
      <c r="B18" s="11" t="s">
        <v>18</v>
      </c>
      <c r="C18" s="12">
        <v>373</v>
      </c>
      <c r="D18" s="12">
        <v>566</v>
      </c>
      <c r="E18" s="12">
        <f t="shared" si="0"/>
        <v>193</v>
      </c>
      <c r="F18" s="13">
        <v>51.7</v>
      </c>
      <c r="H18" s="11" t="s">
        <v>18</v>
      </c>
      <c r="I18" s="12">
        <v>1109</v>
      </c>
      <c r="J18" s="12">
        <v>1429</v>
      </c>
      <c r="K18" s="12">
        <f t="shared" si="1"/>
        <v>320</v>
      </c>
      <c r="L18" s="13">
        <v>28.9</v>
      </c>
    </row>
    <row r="19" spans="1:12" ht="15">
      <c r="A19" s="33"/>
      <c r="B19" s="8" t="s">
        <v>19</v>
      </c>
      <c r="C19" s="9">
        <v>375</v>
      </c>
      <c r="D19" s="9">
        <v>383</v>
      </c>
      <c r="E19" s="9">
        <f t="shared" si="0"/>
        <v>8</v>
      </c>
      <c r="F19" s="10">
        <v>2.1</v>
      </c>
      <c r="H19" s="8" t="s">
        <v>19</v>
      </c>
      <c r="I19" s="9">
        <v>1147</v>
      </c>
      <c r="J19" s="9">
        <v>1147</v>
      </c>
      <c r="K19" s="9">
        <f t="shared" si="1"/>
        <v>0</v>
      </c>
      <c r="L19" s="10">
        <v>0</v>
      </c>
    </row>
    <row r="20" spans="1:12" ht="15">
      <c r="A20" s="33"/>
      <c r="B20" s="11" t="s">
        <v>20</v>
      </c>
      <c r="C20" s="12">
        <v>2079</v>
      </c>
      <c r="D20" s="12">
        <v>1938</v>
      </c>
      <c r="E20" s="12">
        <f t="shared" si="0"/>
        <v>-141</v>
      </c>
      <c r="F20" s="13">
        <v>-6.8</v>
      </c>
      <c r="H20" s="11" t="s">
        <v>20</v>
      </c>
      <c r="I20" s="12">
        <v>4701</v>
      </c>
      <c r="J20" s="12">
        <v>4990</v>
      </c>
      <c r="K20" s="12">
        <f t="shared" si="1"/>
        <v>289</v>
      </c>
      <c r="L20" s="13">
        <v>6.1</v>
      </c>
    </row>
    <row r="21" spans="1:12" ht="15">
      <c r="A21" s="33"/>
      <c r="B21" s="8" t="s">
        <v>21</v>
      </c>
      <c r="C21" s="9">
        <v>3117</v>
      </c>
      <c r="D21" s="9">
        <v>3410</v>
      </c>
      <c r="E21" s="9">
        <f t="shared" si="0"/>
        <v>293</v>
      </c>
      <c r="F21" s="10">
        <v>9.4</v>
      </c>
      <c r="H21" s="8" t="s">
        <v>21</v>
      </c>
      <c r="I21" s="9">
        <v>7496</v>
      </c>
      <c r="J21" s="9">
        <v>7879</v>
      </c>
      <c r="K21" s="9">
        <f t="shared" si="1"/>
        <v>383</v>
      </c>
      <c r="L21" s="10">
        <v>5.1</v>
      </c>
    </row>
    <row r="22" spans="1:12" ht="15.75" thickBot="1">
      <c r="A22" s="33"/>
      <c r="B22" s="14" t="s">
        <v>22</v>
      </c>
      <c r="C22" s="15">
        <v>4861</v>
      </c>
      <c r="D22" s="15">
        <v>8275</v>
      </c>
      <c r="E22" s="15">
        <f t="shared" si="0"/>
        <v>3414</v>
      </c>
      <c r="F22" s="16">
        <v>70.2</v>
      </c>
      <c r="H22" s="14" t="s">
        <v>22</v>
      </c>
      <c r="I22" s="15">
        <v>12694</v>
      </c>
      <c r="J22" s="15">
        <v>18894</v>
      </c>
      <c r="K22" s="15">
        <f t="shared" si="1"/>
        <v>6200</v>
      </c>
      <c r="L22" s="16">
        <v>48.8</v>
      </c>
    </row>
    <row r="23" spans="1:12" ht="15.75" thickBot="1">
      <c r="A23" s="33"/>
      <c r="B23" s="17" t="s">
        <v>23</v>
      </c>
      <c r="C23" s="18">
        <f>SUM(C5:C22)</f>
        <v>48868</v>
      </c>
      <c r="D23" s="18">
        <f>SUM(D5:D22)</f>
        <v>66133</v>
      </c>
      <c r="E23" s="18">
        <f>SUM(E5:E22)</f>
        <v>17265</v>
      </c>
      <c r="F23" s="19">
        <v>35.3</v>
      </c>
      <c r="H23" s="17" t="s">
        <v>23</v>
      </c>
      <c r="I23" s="18">
        <f>SUM(I5:I22)</f>
        <v>122137</v>
      </c>
      <c r="J23" s="18">
        <f>SUM(J5:J22)</f>
        <v>165232</v>
      </c>
      <c r="K23" s="18">
        <f>SUM(K5:K22)</f>
        <v>43095</v>
      </c>
      <c r="L23" s="19">
        <v>35.3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42</v>
      </c>
      <c r="C25" s="3"/>
      <c r="D25" s="3"/>
      <c r="E25" s="3"/>
      <c r="F25" s="3"/>
      <c r="H25" s="21" t="s">
        <v>43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6.5" customHeight="1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9138</v>
      </c>
      <c r="D28" s="15">
        <v>8979</v>
      </c>
      <c r="E28" s="15">
        <f>D28-C28</f>
        <v>-159</v>
      </c>
      <c r="F28" s="16">
        <v>-1.7</v>
      </c>
      <c r="H28" s="20" t="s">
        <v>25</v>
      </c>
      <c r="I28" s="15">
        <v>20009</v>
      </c>
      <c r="J28" s="15">
        <v>21028</v>
      </c>
      <c r="K28" s="15">
        <f>J28-I28</f>
        <v>1019</v>
      </c>
      <c r="L28" s="16">
        <v>5.1</v>
      </c>
    </row>
    <row r="29" spans="2:12" ht="15">
      <c r="B29" s="8" t="s">
        <v>6</v>
      </c>
      <c r="C29" s="9">
        <v>15458</v>
      </c>
      <c r="D29" s="9">
        <v>21093</v>
      </c>
      <c r="E29" s="9">
        <f>D29-C29</f>
        <v>5635</v>
      </c>
      <c r="F29" s="10">
        <v>36.5</v>
      </c>
      <c r="H29" s="8" t="s">
        <v>6</v>
      </c>
      <c r="I29" s="9">
        <v>41459</v>
      </c>
      <c r="J29" s="9">
        <v>60489</v>
      </c>
      <c r="K29" s="9">
        <f>J29-I29</f>
        <v>19030</v>
      </c>
      <c r="L29" s="10">
        <v>45.9</v>
      </c>
    </row>
    <row r="30" spans="2:12" ht="15">
      <c r="B30" s="24" t="s">
        <v>26</v>
      </c>
      <c r="C30" s="12">
        <v>8280</v>
      </c>
      <c r="D30" s="12">
        <v>9819</v>
      </c>
      <c r="E30" s="12">
        <f>D30-C30</f>
        <v>1539</v>
      </c>
      <c r="F30" s="13">
        <v>18.6</v>
      </c>
      <c r="H30" s="24" t="s">
        <v>26</v>
      </c>
      <c r="I30" s="12">
        <v>19848</v>
      </c>
      <c r="J30" s="12">
        <v>23658</v>
      </c>
      <c r="K30" s="12">
        <f>J30-I30</f>
        <v>3810</v>
      </c>
      <c r="L30" s="13">
        <v>19.2</v>
      </c>
    </row>
    <row r="31" spans="2:12" ht="15">
      <c r="B31" s="8" t="s">
        <v>27</v>
      </c>
      <c r="C31" s="9">
        <v>8006</v>
      </c>
      <c r="D31" s="9">
        <v>14521</v>
      </c>
      <c r="E31" s="9">
        <f>D31-C31</f>
        <v>6515</v>
      </c>
      <c r="F31" s="25">
        <v>81.4</v>
      </c>
      <c r="H31" s="8" t="s">
        <v>27</v>
      </c>
      <c r="I31" s="9">
        <v>19195</v>
      </c>
      <c r="J31" s="9">
        <v>30193</v>
      </c>
      <c r="K31" s="9">
        <f>J31-I31</f>
        <v>10998</v>
      </c>
      <c r="L31" s="25">
        <v>57.3</v>
      </c>
    </row>
    <row r="32" spans="2:12" ht="15.75" thickBot="1">
      <c r="B32" s="14" t="s">
        <v>22</v>
      </c>
      <c r="C32" s="15">
        <v>7986</v>
      </c>
      <c r="D32" s="15">
        <v>11721</v>
      </c>
      <c r="E32" s="15">
        <f>D32-C32</f>
        <v>3735</v>
      </c>
      <c r="F32" s="16">
        <v>46.8</v>
      </c>
      <c r="G32" s="15"/>
      <c r="H32" s="14" t="s">
        <v>22</v>
      </c>
      <c r="I32" s="15">
        <v>21626</v>
      </c>
      <c r="J32" s="15">
        <v>29864</v>
      </c>
      <c r="K32" s="15">
        <f>J32-I32</f>
        <v>8238</v>
      </c>
      <c r="L32" s="16">
        <v>38.1</v>
      </c>
    </row>
    <row r="33" spans="2:12" ht="15.75" thickBot="1">
      <c r="B33" s="17" t="s">
        <v>23</v>
      </c>
      <c r="C33" s="18">
        <f>SUM(C28:C32)</f>
        <v>48868</v>
      </c>
      <c r="D33" s="18">
        <f>SUM(D28:D32)</f>
        <v>66133</v>
      </c>
      <c r="E33" s="18">
        <f>SUM(E28:E32)</f>
        <v>17265</v>
      </c>
      <c r="F33" s="19">
        <v>35.3</v>
      </c>
      <c r="H33" s="17" t="s">
        <v>23</v>
      </c>
      <c r="I33" s="18">
        <f>SUM(I28:I32)</f>
        <v>122137</v>
      </c>
      <c r="J33" s="18">
        <f>SUM(J28:J32)</f>
        <v>165232</v>
      </c>
      <c r="K33" s="18">
        <f>SUM(K28:K32)</f>
        <v>43095</v>
      </c>
      <c r="L33" s="19">
        <v>35.3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27345</v>
      </c>
      <c r="D35" s="27">
        <v>24393</v>
      </c>
      <c r="E35" s="27">
        <f>D35-C35</f>
        <v>-2952</v>
      </c>
      <c r="F35" s="28">
        <v>-10.8</v>
      </c>
      <c r="H35" s="26" t="s">
        <v>28</v>
      </c>
      <c r="I35" s="27">
        <v>71434</v>
      </c>
      <c r="J35" s="27">
        <v>71205</v>
      </c>
      <c r="K35" s="27">
        <f>J35-I35</f>
        <v>-229</v>
      </c>
      <c r="L35" s="28">
        <v>-0.3</v>
      </c>
    </row>
    <row r="36" spans="3:10" ht="15">
      <c r="C36" s="29"/>
      <c r="D36" s="29"/>
      <c r="I36" s="29"/>
      <c r="J36" s="29"/>
    </row>
    <row r="51" ht="15">
      <c r="B51" t="s">
        <v>44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76213</v>
      </c>
      <c r="D53" s="29">
        <v>48868</v>
      </c>
      <c r="E53" s="29">
        <v>27345</v>
      </c>
      <c r="F53" s="29"/>
    </row>
    <row r="54" spans="2:6" ht="15">
      <c r="B54">
        <v>2014</v>
      </c>
      <c r="C54" s="32">
        <v>90526</v>
      </c>
      <c r="D54" s="29">
        <v>66133</v>
      </c>
      <c r="E54" s="29">
        <v>24393</v>
      </c>
      <c r="F54" s="29"/>
    </row>
    <row r="55" spans="3:6" ht="15">
      <c r="C55" s="31"/>
      <c r="F55" s="29"/>
    </row>
    <row r="56" spans="2:3" ht="15">
      <c r="B56" t="s">
        <v>45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193571</v>
      </c>
      <c r="D58" s="29">
        <v>122137</v>
      </c>
      <c r="E58" s="29">
        <v>71434</v>
      </c>
      <c r="F58" s="29"/>
    </row>
    <row r="59" spans="2:6" ht="15">
      <c r="B59">
        <v>2014</v>
      </c>
      <c r="C59" s="29">
        <v>236437</v>
      </c>
      <c r="D59" s="29">
        <v>165232</v>
      </c>
      <c r="E59" s="29">
        <v>71205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">
      <selection activeCell="N4" sqref="N4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47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5990</v>
      </c>
      <c r="D5" s="9">
        <v>7691</v>
      </c>
      <c r="E5" s="9">
        <f aca="true" t="shared" si="0" ref="E5:E22">D5-C5</f>
        <v>1701</v>
      </c>
      <c r="F5" s="10">
        <v>28.4</v>
      </c>
      <c r="H5" s="8" t="s">
        <v>5</v>
      </c>
      <c r="I5" s="9">
        <v>23363</v>
      </c>
      <c r="J5" s="9">
        <v>33421</v>
      </c>
      <c r="K5" s="9">
        <f aca="true" t="shared" si="1" ref="K5:K22">J5-I5</f>
        <v>10058</v>
      </c>
      <c r="L5" s="10">
        <v>43.1</v>
      </c>
    </row>
    <row r="6" spans="1:12" ht="15">
      <c r="A6" s="33"/>
      <c r="B6" s="11" t="s">
        <v>6</v>
      </c>
      <c r="C6" s="12">
        <v>11490</v>
      </c>
      <c r="D6" s="12">
        <v>15661</v>
      </c>
      <c r="E6" s="12">
        <f t="shared" si="0"/>
        <v>4171</v>
      </c>
      <c r="F6" s="13">
        <v>36.3</v>
      </c>
      <c r="H6" s="11" t="s">
        <v>6</v>
      </c>
      <c r="I6" s="12">
        <v>52949</v>
      </c>
      <c r="J6" s="12">
        <v>76150</v>
      </c>
      <c r="K6" s="12">
        <f t="shared" si="1"/>
        <v>23201</v>
      </c>
      <c r="L6" s="13">
        <v>43.8</v>
      </c>
    </row>
    <row r="7" spans="1:12" ht="15">
      <c r="A7" s="33"/>
      <c r="B7" s="8" t="s">
        <v>7</v>
      </c>
      <c r="C7" s="9">
        <v>2750</v>
      </c>
      <c r="D7" s="9">
        <v>3477</v>
      </c>
      <c r="E7" s="9">
        <f t="shared" si="0"/>
        <v>727</v>
      </c>
      <c r="F7" s="10">
        <v>26.4</v>
      </c>
      <c r="H7" s="8" t="s">
        <v>7</v>
      </c>
      <c r="I7" s="9">
        <v>8591</v>
      </c>
      <c r="J7" s="9">
        <v>10054</v>
      </c>
      <c r="K7" s="9">
        <f t="shared" si="1"/>
        <v>1463</v>
      </c>
      <c r="L7" s="10">
        <v>17</v>
      </c>
    </row>
    <row r="8" spans="1:12" ht="15">
      <c r="A8" s="33"/>
      <c r="B8" s="11" t="s">
        <v>8</v>
      </c>
      <c r="C8" s="12">
        <v>1416</v>
      </c>
      <c r="D8" s="12">
        <v>1382</v>
      </c>
      <c r="E8" s="12">
        <f t="shared" si="0"/>
        <v>-34</v>
      </c>
      <c r="F8" s="13">
        <v>-2.4</v>
      </c>
      <c r="H8" s="11" t="s">
        <v>8</v>
      </c>
      <c r="I8" s="12">
        <v>2906</v>
      </c>
      <c r="J8" s="12">
        <v>2863</v>
      </c>
      <c r="K8" s="12">
        <f t="shared" si="1"/>
        <v>-43</v>
      </c>
      <c r="L8" s="13">
        <v>-1.5</v>
      </c>
    </row>
    <row r="9" spans="1:12" ht="15">
      <c r="A9" s="33"/>
      <c r="B9" s="8" t="s">
        <v>9</v>
      </c>
      <c r="C9" s="9">
        <v>1911</v>
      </c>
      <c r="D9" s="9">
        <v>2345</v>
      </c>
      <c r="E9" s="9">
        <f t="shared" si="0"/>
        <v>434</v>
      </c>
      <c r="F9" s="10">
        <v>22.7</v>
      </c>
      <c r="H9" s="8" t="s">
        <v>9</v>
      </c>
      <c r="I9" s="9">
        <v>7380</v>
      </c>
      <c r="J9" s="9">
        <v>9823</v>
      </c>
      <c r="K9" s="9">
        <f t="shared" si="1"/>
        <v>2443</v>
      </c>
      <c r="L9" s="10">
        <v>33.1</v>
      </c>
    </row>
    <row r="10" spans="1:12" ht="15">
      <c r="A10" s="33"/>
      <c r="B10" s="11" t="s">
        <v>10</v>
      </c>
      <c r="C10" s="12">
        <v>1248</v>
      </c>
      <c r="D10" s="12">
        <v>1308</v>
      </c>
      <c r="E10" s="12">
        <f t="shared" si="0"/>
        <v>60</v>
      </c>
      <c r="F10" s="13">
        <v>4.8</v>
      </c>
      <c r="H10" s="11" t="s">
        <v>10</v>
      </c>
      <c r="I10" s="12">
        <v>4805</v>
      </c>
      <c r="J10" s="12">
        <v>5769</v>
      </c>
      <c r="K10" s="12">
        <f t="shared" si="1"/>
        <v>964</v>
      </c>
      <c r="L10" s="13">
        <v>20.1</v>
      </c>
    </row>
    <row r="11" spans="1:12" ht="15">
      <c r="A11" s="33"/>
      <c r="B11" s="8" t="s">
        <v>11</v>
      </c>
      <c r="C11" s="9">
        <v>502</v>
      </c>
      <c r="D11" s="9">
        <v>776</v>
      </c>
      <c r="E11" s="9">
        <f t="shared" si="0"/>
        <v>274</v>
      </c>
      <c r="F11" s="10">
        <v>54.6</v>
      </c>
      <c r="H11" s="8" t="s">
        <v>11</v>
      </c>
      <c r="I11" s="9">
        <v>1572</v>
      </c>
      <c r="J11" s="9">
        <v>2040</v>
      </c>
      <c r="K11" s="9">
        <f t="shared" si="1"/>
        <v>468</v>
      </c>
      <c r="L11" s="10">
        <v>29.8</v>
      </c>
    </row>
    <row r="12" spans="1:12" ht="15">
      <c r="A12" s="33"/>
      <c r="B12" s="11" t="s">
        <v>12</v>
      </c>
      <c r="C12" s="12">
        <v>497</v>
      </c>
      <c r="D12" s="12">
        <v>486</v>
      </c>
      <c r="E12" s="12">
        <f t="shared" si="0"/>
        <v>-11</v>
      </c>
      <c r="F12" s="13">
        <v>-2.2</v>
      </c>
      <c r="H12" s="11" t="s">
        <v>12</v>
      </c>
      <c r="I12" s="12">
        <v>4628</v>
      </c>
      <c r="J12" s="12">
        <v>5110</v>
      </c>
      <c r="K12" s="12">
        <f t="shared" si="1"/>
        <v>482</v>
      </c>
      <c r="L12" s="13">
        <v>10.4</v>
      </c>
    </row>
    <row r="13" spans="1:12" ht="15">
      <c r="A13" s="33"/>
      <c r="B13" s="8" t="s">
        <v>13</v>
      </c>
      <c r="C13" s="9">
        <v>1584</v>
      </c>
      <c r="D13" s="9">
        <v>2835</v>
      </c>
      <c r="E13" s="9">
        <f t="shared" si="0"/>
        <v>1251</v>
      </c>
      <c r="F13" s="10">
        <v>79</v>
      </c>
      <c r="H13" s="8" t="s">
        <v>13</v>
      </c>
      <c r="I13" s="9">
        <v>3406</v>
      </c>
      <c r="J13" s="9">
        <v>7298</v>
      </c>
      <c r="K13" s="9">
        <f t="shared" si="1"/>
        <v>3892</v>
      </c>
      <c r="L13" s="10">
        <v>114.3</v>
      </c>
    </row>
    <row r="14" spans="1:12" ht="15">
      <c r="A14" s="33"/>
      <c r="B14" s="11" t="s">
        <v>14</v>
      </c>
      <c r="C14" s="12">
        <v>491</v>
      </c>
      <c r="D14" s="12">
        <v>1053</v>
      </c>
      <c r="E14" s="12">
        <f t="shared" si="0"/>
        <v>562</v>
      </c>
      <c r="F14" s="13">
        <v>114.5</v>
      </c>
      <c r="H14" s="11" t="s">
        <v>14</v>
      </c>
      <c r="I14" s="12">
        <v>2804</v>
      </c>
      <c r="J14" s="12">
        <v>4533</v>
      </c>
      <c r="K14" s="12">
        <f t="shared" si="1"/>
        <v>1729</v>
      </c>
      <c r="L14" s="13">
        <v>61.7</v>
      </c>
    </row>
    <row r="15" spans="1:12" ht="15">
      <c r="A15" s="33"/>
      <c r="B15" s="8" t="s">
        <v>15</v>
      </c>
      <c r="C15" s="9">
        <v>4203</v>
      </c>
      <c r="D15" s="9">
        <v>4908</v>
      </c>
      <c r="E15" s="9">
        <f t="shared" si="0"/>
        <v>705</v>
      </c>
      <c r="F15" s="10">
        <v>16.8</v>
      </c>
      <c r="H15" s="8" t="s">
        <v>15</v>
      </c>
      <c r="I15" s="9">
        <v>12180</v>
      </c>
      <c r="J15" s="9">
        <v>12888</v>
      </c>
      <c r="K15" s="9">
        <f t="shared" si="1"/>
        <v>708</v>
      </c>
      <c r="L15" s="10">
        <v>5.8</v>
      </c>
    </row>
    <row r="16" spans="1:12" ht="15">
      <c r="A16" s="33"/>
      <c r="B16" s="11" t="s">
        <v>16</v>
      </c>
      <c r="C16" s="12">
        <v>629</v>
      </c>
      <c r="D16" s="12">
        <v>1098</v>
      </c>
      <c r="E16" s="12">
        <f t="shared" si="0"/>
        <v>469</v>
      </c>
      <c r="F16" s="13">
        <v>74.6</v>
      </c>
      <c r="H16" s="11" t="s">
        <v>16</v>
      </c>
      <c r="I16" s="12">
        <v>2287</v>
      </c>
      <c r="J16" s="12">
        <v>2851</v>
      </c>
      <c r="K16" s="12">
        <f t="shared" si="1"/>
        <v>564</v>
      </c>
      <c r="L16" s="13">
        <v>24.7</v>
      </c>
    </row>
    <row r="17" spans="1:12" ht="15">
      <c r="A17" s="33"/>
      <c r="B17" s="8" t="s">
        <v>17</v>
      </c>
      <c r="C17" s="9">
        <v>338</v>
      </c>
      <c r="D17" s="9">
        <v>289</v>
      </c>
      <c r="E17" s="9">
        <f t="shared" si="0"/>
        <v>-49</v>
      </c>
      <c r="F17" s="10">
        <v>-14.5</v>
      </c>
      <c r="H17" s="8" t="s">
        <v>17</v>
      </c>
      <c r="I17" s="9">
        <v>1168</v>
      </c>
      <c r="J17" s="9">
        <v>1402</v>
      </c>
      <c r="K17" s="9">
        <f t="shared" si="1"/>
        <v>234</v>
      </c>
      <c r="L17" s="10">
        <v>20</v>
      </c>
    </row>
    <row r="18" spans="1:12" ht="15">
      <c r="A18" s="33"/>
      <c r="B18" s="11" t="s">
        <v>18</v>
      </c>
      <c r="C18" s="12">
        <v>680</v>
      </c>
      <c r="D18" s="12">
        <v>873</v>
      </c>
      <c r="E18" s="12">
        <f t="shared" si="0"/>
        <v>193</v>
      </c>
      <c r="F18" s="13">
        <v>28.4</v>
      </c>
      <c r="H18" s="11" t="s">
        <v>18</v>
      </c>
      <c r="I18" s="12">
        <v>1789</v>
      </c>
      <c r="J18" s="12">
        <v>2302</v>
      </c>
      <c r="K18" s="12">
        <f t="shared" si="1"/>
        <v>513</v>
      </c>
      <c r="L18" s="13">
        <v>28.7</v>
      </c>
    </row>
    <row r="19" spans="1:12" ht="15">
      <c r="A19" s="33"/>
      <c r="B19" s="8" t="s">
        <v>19</v>
      </c>
      <c r="C19" s="9">
        <v>398</v>
      </c>
      <c r="D19" s="9">
        <v>594</v>
      </c>
      <c r="E19" s="9">
        <f t="shared" si="0"/>
        <v>196</v>
      </c>
      <c r="F19" s="10">
        <v>49.2</v>
      </c>
      <c r="H19" s="8" t="s">
        <v>19</v>
      </c>
      <c r="I19" s="9">
        <v>1545</v>
      </c>
      <c r="J19" s="9">
        <v>1741</v>
      </c>
      <c r="K19" s="9">
        <f t="shared" si="1"/>
        <v>196</v>
      </c>
      <c r="L19" s="10">
        <v>12.7</v>
      </c>
    </row>
    <row r="20" spans="1:12" ht="15">
      <c r="A20" s="33"/>
      <c r="B20" s="11" t="s">
        <v>20</v>
      </c>
      <c r="C20" s="12">
        <v>2647</v>
      </c>
      <c r="D20" s="12">
        <v>3234</v>
      </c>
      <c r="E20" s="12">
        <f t="shared" si="0"/>
        <v>587</v>
      </c>
      <c r="F20" s="13">
        <v>22.2</v>
      </c>
      <c r="H20" s="11" t="s">
        <v>20</v>
      </c>
      <c r="I20" s="12">
        <v>7348</v>
      </c>
      <c r="J20" s="12">
        <v>8224</v>
      </c>
      <c r="K20" s="12">
        <f t="shared" si="1"/>
        <v>876</v>
      </c>
      <c r="L20" s="13">
        <v>11.9</v>
      </c>
    </row>
    <row r="21" spans="1:12" ht="15">
      <c r="A21" s="33"/>
      <c r="B21" s="8" t="s">
        <v>21</v>
      </c>
      <c r="C21" s="9">
        <v>2786</v>
      </c>
      <c r="D21" s="9">
        <v>3508</v>
      </c>
      <c r="E21" s="9">
        <f t="shared" si="0"/>
        <v>722</v>
      </c>
      <c r="F21" s="10">
        <v>25.9</v>
      </c>
      <c r="H21" s="8" t="s">
        <v>21</v>
      </c>
      <c r="I21" s="9">
        <v>10282</v>
      </c>
      <c r="J21" s="9">
        <v>11387</v>
      </c>
      <c r="K21" s="9">
        <f t="shared" si="1"/>
        <v>1105</v>
      </c>
      <c r="L21" s="10">
        <v>10.7</v>
      </c>
    </row>
    <row r="22" spans="1:12" ht="15.75" thickBot="1">
      <c r="A22" s="33"/>
      <c r="B22" s="14" t="s">
        <v>22</v>
      </c>
      <c r="C22" s="15">
        <v>6205</v>
      </c>
      <c r="D22" s="15">
        <v>7707</v>
      </c>
      <c r="E22" s="15">
        <f t="shared" si="0"/>
        <v>1502</v>
      </c>
      <c r="F22" s="16">
        <v>24.2</v>
      </c>
      <c r="H22" s="14" t="s">
        <v>22</v>
      </c>
      <c r="I22" s="15">
        <v>18899</v>
      </c>
      <c r="J22" s="15">
        <v>26601</v>
      </c>
      <c r="K22" s="15">
        <f t="shared" si="1"/>
        <v>7702</v>
      </c>
      <c r="L22" s="16">
        <v>40.7</v>
      </c>
    </row>
    <row r="23" spans="1:12" ht="15.75" thickBot="1">
      <c r="A23" s="33"/>
      <c r="B23" s="17" t="s">
        <v>23</v>
      </c>
      <c r="C23" s="18">
        <f>SUM(C5:C22)</f>
        <v>45765</v>
      </c>
      <c r="D23" s="18">
        <f>SUM(D5:D22)</f>
        <v>59225</v>
      </c>
      <c r="E23" s="18">
        <f>SUM(E5:E22)</f>
        <v>13460</v>
      </c>
      <c r="F23" s="19">
        <v>29.4</v>
      </c>
      <c r="H23" s="17" t="s">
        <v>23</v>
      </c>
      <c r="I23" s="18">
        <f>SUM(I5:I22)</f>
        <v>167902</v>
      </c>
      <c r="J23" s="18">
        <f>SUM(J5:J22)</f>
        <v>224457</v>
      </c>
      <c r="K23" s="18">
        <f>SUM(K5:K22)</f>
        <v>56555</v>
      </c>
      <c r="L23" s="19">
        <v>33.7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49</v>
      </c>
      <c r="C25" s="3"/>
      <c r="D25" s="3"/>
      <c r="E25" s="3"/>
      <c r="F25" s="3"/>
      <c r="H25" s="21" t="s">
        <v>48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11016</v>
      </c>
      <c r="D28" s="15">
        <v>13001</v>
      </c>
      <c r="E28" s="15">
        <f>D28-C28</f>
        <v>1985</v>
      </c>
      <c r="F28" s="16">
        <v>18</v>
      </c>
      <c r="H28" s="20" t="s">
        <v>25</v>
      </c>
      <c r="I28" s="15">
        <v>31025</v>
      </c>
      <c r="J28" s="15">
        <v>34029</v>
      </c>
      <c r="K28" s="15">
        <f>J28-I28</f>
        <v>3004</v>
      </c>
      <c r="L28" s="16">
        <v>9.7</v>
      </c>
    </row>
    <row r="29" spans="2:12" ht="15">
      <c r="B29" s="8" t="s">
        <v>6</v>
      </c>
      <c r="C29" s="9">
        <v>11490</v>
      </c>
      <c r="D29" s="9">
        <v>15661</v>
      </c>
      <c r="E29" s="9">
        <f>D29-C29</f>
        <v>4171</v>
      </c>
      <c r="F29" s="10">
        <v>36.3</v>
      </c>
      <c r="H29" s="8" t="s">
        <v>6</v>
      </c>
      <c r="I29" s="9">
        <v>52949</v>
      </c>
      <c r="J29" s="9">
        <v>76150</v>
      </c>
      <c r="K29" s="9">
        <f>J29-I29</f>
        <v>23201</v>
      </c>
      <c r="L29" s="10">
        <v>43.8</v>
      </c>
    </row>
    <row r="30" spans="2:12" ht="15">
      <c r="B30" s="24" t="s">
        <v>26</v>
      </c>
      <c r="C30" s="12">
        <v>7525</v>
      </c>
      <c r="D30" s="12">
        <v>9404</v>
      </c>
      <c r="E30" s="12">
        <f>D30-C30</f>
        <v>1879</v>
      </c>
      <c r="F30" s="13">
        <v>25</v>
      </c>
      <c r="H30" s="24" t="s">
        <v>26</v>
      </c>
      <c r="I30" s="12">
        <v>27373</v>
      </c>
      <c r="J30" s="12">
        <v>33062</v>
      </c>
      <c r="K30" s="12">
        <f>J30-I30</f>
        <v>5689</v>
      </c>
      <c r="L30" s="13">
        <v>20.8</v>
      </c>
    </row>
    <row r="31" spans="2:12" ht="15">
      <c r="B31" s="8" t="s">
        <v>27</v>
      </c>
      <c r="C31" s="9">
        <v>7574</v>
      </c>
      <c r="D31" s="9">
        <v>10526</v>
      </c>
      <c r="E31" s="9">
        <f>D31-C31</f>
        <v>2952</v>
      </c>
      <c r="F31" s="10">
        <v>39</v>
      </c>
      <c r="H31" s="8" t="s">
        <v>27</v>
      </c>
      <c r="I31" s="9">
        <v>26769</v>
      </c>
      <c r="J31" s="9">
        <v>40719</v>
      </c>
      <c r="K31" s="9">
        <f>J31-I31</f>
        <v>13950</v>
      </c>
      <c r="L31" s="25">
        <v>52.1</v>
      </c>
    </row>
    <row r="32" spans="2:12" ht="15.75" thickBot="1">
      <c r="B32" s="14" t="s">
        <v>22</v>
      </c>
      <c r="C32" s="15">
        <v>8160</v>
      </c>
      <c r="D32" s="15">
        <v>10633</v>
      </c>
      <c r="E32" s="15">
        <f>D32-C32</f>
        <v>2473</v>
      </c>
      <c r="F32" s="16">
        <v>30.3</v>
      </c>
      <c r="G32" s="15"/>
      <c r="H32" s="14" t="s">
        <v>22</v>
      </c>
      <c r="I32" s="15">
        <v>29786</v>
      </c>
      <c r="J32" s="15">
        <v>40497</v>
      </c>
      <c r="K32" s="15">
        <f>J32-I32</f>
        <v>10711</v>
      </c>
      <c r="L32" s="16">
        <v>36</v>
      </c>
    </row>
    <row r="33" spans="2:12" ht="15.75" thickBot="1">
      <c r="B33" s="17" t="s">
        <v>23</v>
      </c>
      <c r="C33" s="18">
        <f>SUM(C28:C32)</f>
        <v>45765</v>
      </c>
      <c r="D33" s="18">
        <f>SUM(D28:D32)</f>
        <v>59225</v>
      </c>
      <c r="E33" s="18">
        <f>SUM(E28:E32)</f>
        <v>13460</v>
      </c>
      <c r="F33" s="19">
        <v>29.4</v>
      </c>
      <c r="H33" s="17" t="s">
        <v>23</v>
      </c>
      <c r="I33" s="18">
        <f>SUM(I28:I32)</f>
        <v>167902</v>
      </c>
      <c r="J33" s="18">
        <f>SUM(J28:J32)</f>
        <v>224457</v>
      </c>
      <c r="K33" s="18">
        <f>SUM(K28:K32)</f>
        <v>56555</v>
      </c>
      <c r="L33" s="19">
        <v>33.7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28120</v>
      </c>
      <c r="D35" s="27">
        <v>35417</v>
      </c>
      <c r="E35" s="27">
        <f>D35-C35</f>
        <v>7297</v>
      </c>
      <c r="F35" s="28">
        <v>25.9</v>
      </c>
      <c r="H35" s="26" t="s">
        <v>28</v>
      </c>
      <c r="I35" s="27">
        <v>99554</v>
      </c>
      <c r="J35" s="27">
        <v>106622</v>
      </c>
      <c r="K35" s="27">
        <f>J35-I35</f>
        <v>7068</v>
      </c>
      <c r="L35" s="28">
        <v>7.1</v>
      </c>
    </row>
    <row r="36" spans="3:10" ht="15">
      <c r="C36" s="29"/>
      <c r="D36" s="29"/>
      <c r="I36" s="29"/>
      <c r="J36" s="29"/>
    </row>
    <row r="51" ht="15">
      <c r="B51" t="s">
        <v>50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73885</v>
      </c>
      <c r="D53" s="29">
        <v>45765</v>
      </c>
      <c r="E53" s="29">
        <v>28120</v>
      </c>
      <c r="F53" s="29"/>
    </row>
    <row r="54" spans="2:6" ht="15">
      <c r="B54">
        <v>2014</v>
      </c>
      <c r="C54" s="32">
        <v>94642</v>
      </c>
      <c r="D54" s="29">
        <v>59225</v>
      </c>
      <c r="E54" s="29">
        <v>35417</v>
      </c>
      <c r="F54" s="29"/>
    </row>
    <row r="55" spans="3:6" ht="15">
      <c r="C55" s="31"/>
      <c r="F55" s="29"/>
    </row>
    <row r="56" spans="2:3" ht="15">
      <c r="B56" t="s">
        <v>51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267456</v>
      </c>
      <c r="D58" s="29">
        <v>167902</v>
      </c>
      <c r="E58" s="29">
        <v>99554</v>
      </c>
      <c r="F58" s="29"/>
    </row>
    <row r="59" spans="2:6" ht="15">
      <c r="B59">
        <v>2014</v>
      </c>
      <c r="C59" s="29">
        <v>331079</v>
      </c>
      <c r="D59" s="29">
        <v>224457</v>
      </c>
      <c r="E59" s="29">
        <v>106622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7">
      <selection activeCell="M21" sqref="M21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55</v>
      </c>
      <c r="C2" s="3"/>
      <c r="D2" s="3"/>
      <c r="E2" s="3"/>
      <c r="F2" s="3"/>
      <c r="H2" s="2" t="s">
        <v>54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8864</v>
      </c>
      <c r="D5" s="9">
        <v>11495</v>
      </c>
      <c r="E5" s="9">
        <f aca="true" t="shared" si="0" ref="E5:E21">D5-C5</f>
        <v>2631</v>
      </c>
      <c r="F5" s="10">
        <v>29.7</v>
      </c>
      <c r="H5" s="8" t="s">
        <v>5</v>
      </c>
      <c r="I5" s="9">
        <v>32227</v>
      </c>
      <c r="J5" s="9">
        <v>44916</v>
      </c>
      <c r="K5" s="9">
        <f aca="true" t="shared" si="1" ref="K5:K22">J5-I5</f>
        <v>12689</v>
      </c>
      <c r="L5" s="10">
        <v>39.4</v>
      </c>
    </row>
    <row r="6" spans="1:12" ht="15">
      <c r="A6" s="33"/>
      <c r="B6" s="11" t="s">
        <v>6</v>
      </c>
      <c r="C6" s="12">
        <v>6763</v>
      </c>
      <c r="D6" s="12">
        <v>8280</v>
      </c>
      <c r="E6" s="12">
        <f t="shared" si="0"/>
        <v>1517</v>
      </c>
      <c r="F6" s="13">
        <v>22.4</v>
      </c>
      <c r="H6" s="11" t="s">
        <v>6</v>
      </c>
      <c r="I6" s="12">
        <v>59712</v>
      </c>
      <c r="J6" s="12">
        <v>84430</v>
      </c>
      <c r="K6" s="12">
        <f t="shared" si="1"/>
        <v>24718</v>
      </c>
      <c r="L6" s="13">
        <v>41.4</v>
      </c>
    </row>
    <row r="7" spans="1:12" ht="15">
      <c r="A7" s="33"/>
      <c r="B7" s="8" t="s">
        <v>7</v>
      </c>
      <c r="C7" s="9">
        <v>3427</v>
      </c>
      <c r="D7" s="9">
        <v>4116</v>
      </c>
      <c r="E7" s="9">
        <f t="shared" si="0"/>
        <v>689</v>
      </c>
      <c r="F7" s="10">
        <v>20.1</v>
      </c>
      <c r="H7" s="8" t="s">
        <v>7</v>
      </c>
      <c r="I7" s="9">
        <v>12018</v>
      </c>
      <c r="J7" s="9">
        <v>14170</v>
      </c>
      <c r="K7" s="9">
        <f t="shared" si="1"/>
        <v>2152</v>
      </c>
      <c r="L7" s="10">
        <v>17.9</v>
      </c>
    </row>
    <row r="8" spans="1:12" ht="15">
      <c r="A8" s="33"/>
      <c r="B8" s="11" t="s">
        <v>8</v>
      </c>
      <c r="C8" s="12">
        <v>1481</v>
      </c>
      <c r="D8" s="12">
        <v>1922</v>
      </c>
      <c r="E8" s="12">
        <f t="shared" si="0"/>
        <v>441</v>
      </c>
      <c r="F8" s="13">
        <v>29.8</v>
      </c>
      <c r="H8" s="11" t="s">
        <v>8</v>
      </c>
      <c r="I8" s="12">
        <v>4387</v>
      </c>
      <c r="J8" s="12">
        <v>4785</v>
      </c>
      <c r="K8" s="12">
        <f t="shared" si="1"/>
        <v>398</v>
      </c>
      <c r="L8" s="13">
        <v>9.1</v>
      </c>
    </row>
    <row r="9" spans="1:12" ht="15">
      <c r="A9" s="33"/>
      <c r="B9" s="8" t="s">
        <v>9</v>
      </c>
      <c r="C9" s="9">
        <v>3012</v>
      </c>
      <c r="D9" s="9">
        <v>3656</v>
      </c>
      <c r="E9" s="9">
        <f t="shared" si="0"/>
        <v>644</v>
      </c>
      <c r="F9" s="10">
        <v>21.4</v>
      </c>
      <c r="H9" s="8" t="s">
        <v>9</v>
      </c>
      <c r="I9" s="9">
        <v>10392</v>
      </c>
      <c r="J9" s="9">
        <v>13479</v>
      </c>
      <c r="K9" s="9">
        <f t="shared" si="1"/>
        <v>3087</v>
      </c>
      <c r="L9" s="10">
        <v>29.7</v>
      </c>
    </row>
    <row r="10" spans="1:12" ht="15">
      <c r="A10" s="33"/>
      <c r="B10" s="11" t="s">
        <v>10</v>
      </c>
      <c r="C10" s="12">
        <v>1725</v>
      </c>
      <c r="D10" s="12">
        <v>1891</v>
      </c>
      <c r="E10" s="12">
        <f t="shared" si="0"/>
        <v>166</v>
      </c>
      <c r="F10" s="13">
        <v>9.6</v>
      </c>
      <c r="H10" s="11" t="s">
        <v>10</v>
      </c>
      <c r="I10" s="12">
        <v>6530</v>
      </c>
      <c r="J10" s="12">
        <v>7660</v>
      </c>
      <c r="K10" s="12">
        <f t="shared" si="1"/>
        <v>1130</v>
      </c>
      <c r="L10" s="13">
        <v>17.3</v>
      </c>
    </row>
    <row r="11" spans="1:12" ht="15">
      <c r="A11" s="33"/>
      <c r="B11" s="8" t="s">
        <v>11</v>
      </c>
      <c r="C11" s="9">
        <v>777</v>
      </c>
      <c r="D11" s="9">
        <v>941</v>
      </c>
      <c r="E11" s="9">
        <f t="shared" si="0"/>
        <v>164</v>
      </c>
      <c r="F11" s="10">
        <v>21.1</v>
      </c>
      <c r="H11" s="8" t="s">
        <v>11</v>
      </c>
      <c r="I11" s="9">
        <v>2349</v>
      </c>
      <c r="J11" s="9">
        <v>2981</v>
      </c>
      <c r="K11" s="9">
        <f t="shared" si="1"/>
        <v>632</v>
      </c>
      <c r="L11" s="10">
        <v>26.9</v>
      </c>
    </row>
    <row r="12" spans="1:12" ht="15">
      <c r="A12" s="33"/>
      <c r="B12" s="11" t="s">
        <v>12</v>
      </c>
      <c r="C12" s="12">
        <v>306</v>
      </c>
      <c r="D12" s="12">
        <v>586</v>
      </c>
      <c r="E12" s="12">
        <f t="shared" si="0"/>
        <v>280</v>
      </c>
      <c r="F12" s="13">
        <v>91.5</v>
      </c>
      <c r="H12" s="11" t="s">
        <v>12</v>
      </c>
      <c r="I12" s="12">
        <v>4934</v>
      </c>
      <c r="J12" s="12">
        <v>5696</v>
      </c>
      <c r="K12" s="12">
        <f t="shared" si="1"/>
        <v>762</v>
      </c>
      <c r="L12" s="13">
        <v>15.4</v>
      </c>
    </row>
    <row r="13" spans="1:12" ht="15">
      <c r="A13" s="33"/>
      <c r="B13" s="8" t="s">
        <v>13</v>
      </c>
      <c r="C13" s="9">
        <v>2278</v>
      </c>
      <c r="D13" s="9">
        <v>4020</v>
      </c>
      <c r="E13" s="9">
        <f t="shared" si="0"/>
        <v>1742</v>
      </c>
      <c r="F13" s="10">
        <v>76.5</v>
      </c>
      <c r="H13" s="8" t="s">
        <v>13</v>
      </c>
      <c r="I13" s="9">
        <v>5684</v>
      </c>
      <c r="J13" s="9">
        <v>11318</v>
      </c>
      <c r="K13" s="9">
        <f t="shared" si="1"/>
        <v>5634</v>
      </c>
      <c r="L13" s="10">
        <v>99.1</v>
      </c>
    </row>
    <row r="14" spans="1:12" ht="15">
      <c r="A14" s="33"/>
      <c r="B14" s="11" t="s">
        <v>14</v>
      </c>
      <c r="C14" s="12">
        <v>896</v>
      </c>
      <c r="D14" s="12">
        <v>1246</v>
      </c>
      <c r="E14" s="12">
        <f t="shared" si="0"/>
        <v>350</v>
      </c>
      <c r="F14" s="13">
        <v>39.1</v>
      </c>
      <c r="H14" s="11" t="s">
        <v>14</v>
      </c>
      <c r="I14" s="12">
        <v>3700</v>
      </c>
      <c r="J14" s="12">
        <v>5779</v>
      </c>
      <c r="K14" s="12">
        <f t="shared" si="1"/>
        <v>2079</v>
      </c>
      <c r="L14" s="35">
        <v>56.2</v>
      </c>
    </row>
    <row r="15" spans="1:12" ht="15">
      <c r="A15" s="33"/>
      <c r="B15" s="8" t="s">
        <v>15</v>
      </c>
      <c r="C15" s="9">
        <v>5771</v>
      </c>
      <c r="D15" s="9">
        <v>5587</v>
      </c>
      <c r="E15" s="9">
        <f t="shared" si="0"/>
        <v>-184</v>
      </c>
      <c r="F15" s="10">
        <v>-3.2</v>
      </c>
      <c r="H15" s="8" t="s">
        <v>15</v>
      </c>
      <c r="I15" s="9">
        <v>17951</v>
      </c>
      <c r="J15" s="9">
        <v>18475</v>
      </c>
      <c r="K15" s="9">
        <f t="shared" si="1"/>
        <v>524</v>
      </c>
      <c r="L15" s="10">
        <v>2.9</v>
      </c>
    </row>
    <row r="16" spans="1:12" ht="15">
      <c r="A16" s="33"/>
      <c r="B16" s="11" t="s">
        <v>16</v>
      </c>
      <c r="C16" s="12">
        <v>1202</v>
      </c>
      <c r="D16" s="12">
        <v>1686</v>
      </c>
      <c r="E16" s="12">
        <f t="shared" si="0"/>
        <v>484</v>
      </c>
      <c r="F16" s="13">
        <v>40.3</v>
      </c>
      <c r="H16" s="11" t="s">
        <v>16</v>
      </c>
      <c r="I16" s="12">
        <v>3489</v>
      </c>
      <c r="J16" s="12">
        <v>4537</v>
      </c>
      <c r="K16" s="12">
        <f t="shared" si="1"/>
        <v>1048</v>
      </c>
      <c r="L16" s="13">
        <v>30</v>
      </c>
    </row>
    <row r="17" spans="1:12" ht="15">
      <c r="A17" s="33"/>
      <c r="B17" s="8" t="s">
        <v>17</v>
      </c>
      <c r="C17" s="9">
        <v>503</v>
      </c>
      <c r="D17" s="9">
        <v>590</v>
      </c>
      <c r="E17" s="9">
        <f t="shared" si="0"/>
        <v>87</v>
      </c>
      <c r="F17" s="10">
        <v>17.3</v>
      </c>
      <c r="H17" s="8" t="s">
        <v>17</v>
      </c>
      <c r="I17" s="9">
        <v>1671</v>
      </c>
      <c r="J17" s="9">
        <v>1992</v>
      </c>
      <c r="K17" s="9">
        <f t="shared" si="1"/>
        <v>321</v>
      </c>
      <c r="L17" s="10">
        <v>19.2</v>
      </c>
    </row>
    <row r="18" spans="1:12" ht="15">
      <c r="A18" s="33"/>
      <c r="B18" s="11" t="s">
        <v>18</v>
      </c>
      <c r="C18" s="12">
        <v>864</v>
      </c>
      <c r="D18" s="12">
        <v>1045</v>
      </c>
      <c r="E18" s="12">
        <f t="shared" si="0"/>
        <v>181</v>
      </c>
      <c r="F18" s="13">
        <v>20.9</v>
      </c>
      <c r="H18" s="11" t="s">
        <v>18</v>
      </c>
      <c r="I18" s="12">
        <v>2653</v>
      </c>
      <c r="J18" s="12">
        <v>3347</v>
      </c>
      <c r="K18" s="12">
        <f t="shared" si="1"/>
        <v>694</v>
      </c>
      <c r="L18" s="13">
        <v>26.2</v>
      </c>
    </row>
    <row r="19" spans="1:12" ht="15">
      <c r="A19" s="33"/>
      <c r="B19" s="8" t="s">
        <v>19</v>
      </c>
      <c r="C19" s="9">
        <v>472</v>
      </c>
      <c r="D19" s="9">
        <v>884</v>
      </c>
      <c r="E19" s="9">
        <f t="shared" si="0"/>
        <v>412</v>
      </c>
      <c r="F19" s="10">
        <v>87.3</v>
      </c>
      <c r="H19" s="8" t="s">
        <v>19</v>
      </c>
      <c r="I19" s="9">
        <v>2017</v>
      </c>
      <c r="J19" s="9">
        <v>2625</v>
      </c>
      <c r="K19" s="9">
        <f t="shared" si="1"/>
        <v>608</v>
      </c>
      <c r="L19" s="10">
        <v>30.1</v>
      </c>
    </row>
    <row r="20" spans="1:12" ht="15">
      <c r="A20" s="33"/>
      <c r="B20" s="11" t="s">
        <v>20</v>
      </c>
      <c r="C20" s="12">
        <v>3683</v>
      </c>
      <c r="D20" s="12">
        <v>4264</v>
      </c>
      <c r="E20" s="12">
        <f t="shared" si="0"/>
        <v>581</v>
      </c>
      <c r="F20" s="13">
        <v>15.8</v>
      </c>
      <c r="H20" s="11" t="s">
        <v>20</v>
      </c>
      <c r="I20" s="12">
        <v>11031</v>
      </c>
      <c r="J20" s="12">
        <v>12488</v>
      </c>
      <c r="K20" s="12">
        <f t="shared" si="1"/>
        <v>1457</v>
      </c>
      <c r="L20" s="13">
        <v>13.2</v>
      </c>
    </row>
    <row r="21" spans="1:12" ht="15">
      <c r="A21" s="33"/>
      <c r="B21" s="8" t="s">
        <v>21</v>
      </c>
      <c r="C21" s="9">
        <v>5163</v>
      </c>
      <c r="D21" s="9">
        <v>4822</v>
      </c>
      <c r="E21" s="9">
        <f t="shared" si="0"/>
        <v>-341</v>
      </c>
      <c r="F21" s="10">
        <v>-6.6</v>
      </c>
      <c r="H21" s="8" t="s">
        <v>21</v>
      </c>
      <c r="I21" s="9">
        <v>15445</v>
      </c>
      <c r="J21" s="9">
        <v>16209</v>
      </c>
      <c r="K21" s="9">
        <f t="shared" si="1"/>
        <v>764</v>
      </c>
      <c r="L21" s="10">
        <v>4.9</v>
      </c>
    </row>
    <row r="22" spans="1:12" ht="15.75" thickBot="1">
      <c r="A22" s="33"/>
      <c r="B22" s="14" t="s">
        <v>22</v>
      </c>
      <c r="C22" s="15">
        <v>6461</v>
      </c>
      <c r="D22" s="15">
        <v>9682</v>
      </c>
      <c r="E22" s="15">
        <f>D22-C22</f>
        <v>3221</v>
      </c>
      <c r="F22" s="16">
        <v>49.9</v>
      </c>
      <c r="H22" s="14" t="s">
        <v>22</v>
      </c>
      <c r="I22" s="15">
        <v>25360</v>
      </c>
      <c r="J22" s="15">
        <v>36283</v>
      </c>
      <c r="K22" s="15">
        <f t="shared" si="1"/>
        <v>10923</v>
      </c>
      <c r="L22" s="16">
        <v>43.1</v>
      </c>
    </row>
    <row r="23" spans="1:12" ht="15.75" thickBot="1">
      <c r="A23" s="33"/>
      <c r="B23" s="17" t="s">
        <v>23</v>
      </c>
      <c r="C23" s="18">
        <f>SUM(C5:C22)</f>
        <v>53648</v>
      </c>
      <c r="D23" s="18">
        <f>SUM(D5:D22)</f>
        <v>66713</v>
      </c>
      <c r="E23" s="18">
        <f>SUM(E5:E22)</f>
        <v>13065</v>
      </c>
      <c r="F23" s="19">
        <v>24.4</v>
      </c>
      <c r="H23" s="17" t="s">
        <v>23</v>
      </c>
      <c r="I23" s="18">
        <f>SUM(I5:I22)</f>
        <v>221550</v>
      </c>
      <c r="J23" s="18">
        <f>SUM(J5:J22)</f>
        <v>291170</v>
      </c>
      <c r="K23" s="18">
        <f>SUM(K5:K22)</f>
        <v>69620</v>
      </c>
      <c r="L23" s="19">
        <v>31.4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52</v>
      </c>
      <c r="C25" s="3"/>
      <c r="D25" s="3"/>
      <c r="E25" s="3"/>
      <c r="F25" s="3"/>
      <c r="H25" s="21" t="s">
        <v>53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14362</v>
      </c>
      <c r="D28" s="15">
        <v>15889</v>
      </c>
      <c r="E28" s="15">
        <f>D28-C28</f>
        <v>1527</v>
      </c>
      <c r="F28" s="16">
        <v>10.6</v>
      </c>
      <c r="H28" s="20" t="s">
        <v>25</v>
      </c>
      <c r="I28" s="15">
        <v>45387</v>
      </c>
      <c r="J28" s="15">
        <v>49918</v>
      </c>
      <c r="K28" s="15">
        <f>J28-I28</f>
        <v>4531</v>
      </c>
      <c r="L28" s="16">
        <v>10</v>
      </c>
    </row>
    <row r="29" spans="2:12" ht="15">
      <c r="B29" s="8" t="s">
        <v>6</v>
      </c>
      <c r="C29" s="9">
        <v>6763</v>
      </c>
      <c r="D29" s="9">
        <v>8280</v>
      </c>
      <c r="E29" s="9">
        <f>D29-C29</f>
        <v>1517</v>
      </c>
      <c r="F29" s="10">
        <v>22.4</v>
      </c>
      <c r="H29" s="8" t="s">
        <v>6</v>
      </c>
      <c r="I29" s="9">
        <v>59712</v>
      </c>
      <c r="J29" s="9">
        <v>84430</v>
      </c>
      <c r="K29" s="9">
        <f>J29-I29</f>
        <v>24718</v>
      </c>
      <c r="L29" s="10">
        <v>41.4</v>
      </c>
    </row>
    <row r="30" spans="2:12" ht="15">
      <c r="B30" s="24" t="s">
        <v>26</v>
      </c>
      <c r="C30" s="12">
        <v>12013</v>
      </c>
      <c r="D30" s="12">
        <v>13239</v>
      </c>
      <c r="E30" s="12">
        <f>D30-C30</f>
        <v>1226</v>
      </c>
      <c r="F30" s="13">
        <v>10.2</v>
      </c>
      <c r="H30" s="24" t="s">
        <v>26</v>
      </c>
      <c r="I30" s="12">
        <v>39386</v>
      </c>
      <c r="J30" s="12">
        <v>46301</v>
      </c>
      <c r="K30" s="12">
        <f>J30-I30</f>
        <v>6915</v>
      </c>
      <c r="L30" s="13">
        <v>17.6</v>
      </c>
    </row>
    <row r="31" spans="2:12" ht="15">
      <c r="B31" s="8" t="s">
        <v>27</v>
      </c>
      <c r="C31" s="9">
        <v>11142</v>
      </c>
      <c r="D31" s="9">
        <v>15515</v>
      </c>
      <c r="E31" s="9">
        <f>D31-C31</f>
        <v>4373</v>
      </c>
      <c r="F31" s="10">
        <v>39.2</v>
      </c>
      <c r="H31" s="8" t="s">
        <v>27</v>
      </c>
      <c r="I31" s="9">
        <v>37911</v>
      </c>
      <c r="J31" s="9">
        <v>56234</v>
      </c>
      <c r="K31" s="9">
        <f>J31-I31</f>
        <v>18323</v>
      </c>
      <c r="L31" s="25">
        <v>48.3</v>
      </c>
    </row>
    <row r="32" spans="2:12" ht="15.75" thickBot="1">
      <c r="B32" s="14" t="s">
        <v>22</v>
      </c>
      <c r="C32" s="15">
        <v>9368</v>
      </c>
      <c r="D32" s="15">
        <v>13790</v>
      </c>
      <c r="E32" s="15">
        <f>D32-C32</f>
        <v>4422</v>
      </c>
      <c r="F32" s="16">
        <v>47.2</v>
      </c>
      <c r="G32" s="15"/>
      <c r="H32" s="14" t="s">
        <v>22</v>
      </c>
      <c r="I32" s="15">
        <v>39154</v>
      </c>
      <c r="J32" s="15">
        <v>54287</v>
      </c>
      <c r="K32" s="15">
        <f>J32-I32</f>
        <v>15133</v>
      </c>
      <c r="L32" s="16">
        <v>38.6</v>
      </c>
    </row>
    <row r="33" spans="2:12" ht="15.75" thickBot="1">
      <c r="B33" s="17" t="s">
        <v>23</v>
      </c>
      <c r="C33" s="18">
        <f>SUM(C28:C32)</f>
        <v>53648</v>
      </c>
      <c r="D33" s="18">
        <f>SUM(D28:D32)</f>
        <v>66713</v>
      </c>
      <c r="E33" s="18">
        <f>SUM(E28:E32)</f>
        <v>13065</v>
      </c>
      <c r="F33" s="19">
        <v>24.4</v>
      </c>
      <c r="H33" s="17" t="s">
        <v>23</v>
      </c>
      <c r="I33" s="18">
        <f>SUM(I28:I32)</f>
        <v>221550</v>
      </c>
      <c r="J33" s="18">
        <f>SUM(J28:J32)</f>
        <v>291170</v>
      </c>
      <c r="K33" s="18">
        <f>SUM(K28:K32)</f>
        <v>69620</v>
      </c>
      <c r="L33" s="19">
        <v>31.4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34429</v>
      </c>
      <c r="D35" s="27">
        <v>37035</v>
      </c>
      <c r="E35" s="27">
        <f>D35-C35</f>
        <v>2606</v>
      </c>
      <c r="F35" s="28">
        <v>7.6</v>
      </c>
      <c r="H35" s="26" t="s">
        <v>28</v>
      </c>
      <c r="I35" s="27">
        <v>133983</v>
      </c>
      <c r="J35" s="27">
        <v>143657</v>
      </c>
      <c r="K35" s="27">
        <f>J35-I35</f>
        <v>9674</v>
      </c>
      <c r="L35" s="28">
        <v>7.2</v>
      </c>
    </row>
    <row r="36" spans="3:10" ht="15">
      <c r="C36" s="29"/>
      <c r="D36" s="29"/>
      <c r="I36" s="29"/>
      <c r="J36" s="29"/>
    </row>
    <row r="51" ht="15">
      <c r="B51" t="s">
        <v>56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88077</v>
      </c>
      <c r="D53" s="29">
        <v>53648</v>
      </c>
      <c r="E53" s="29">
        <v>34429</v>
      </c>
      <c r="F53" s="29"/>
    </row>
    <row r="54" spans="2:6" ht="15">
      <c r="B54">
        <v>2014</v>
      </c>
      <c r="C54" s="32">
        <v>103748</v>
      </c>
      <c r="D54" s="29">
        <v>66713</v>
      </c>
      <c r="E54" s="29">
        <v>37035</v>
      </c>
      <c r="F54" s="29"/>
    </row>
    <row r="55" spans="3:6" ht="15">
      <c r="C55" s="31"/>
      <c r="F55" s="29"/>
    </row>
    <row r="56" spans="2:3" ht="15">
      <c r="B56" t="s">
        <v>57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355533</v>
      </c>
      <c r="D58" s="29">
        <v>221550</v>
      </c>
      <c r="E58" s="29">
        <v>133983</v>
      </c>
      <c r="F58" s="29"/>
    </row>
    <row r="59" spans="2:6" ht="15">
      <c r="B59">
        <v>2014</v>
      </c>
      <c r="C59" s="29">
        <v>434827</v>
      </c>
      <c r="D59" s="29">
        <v>291170</v>
      </c>
      <c r="E59" s="29">
        <v>143657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4">
      <selection activeCell="O14" sqref="O14"/>
    </sheetView>
  </sheetViews>
  <sheetFormatPr defaultColWidth="9.140625" defaultRowHeight="15"/>
  <cols>
    <col min="2" max="2" width="14.00390625" style="0" customWidth="1"/>
    <col min="3" max="3" width="7.57421875" style="0" customWidth="1"/>
    <col min="4" max="4" width="8.140625" style="0" customWidth="1"/>
    <col min="5" max="5" width="7.57421875" style="0" customWidth="1"/>
    <col min="7" max="7" width="2.28125" style="0" customWidth="1"/>
    <col min="8" max="8" width="13.421875" style="0" customWidth="1"/>
    <col min="9" max="9" width="7.7109375" style="0" customWidth="1"/>
    <col min="10" max="11" width="7.8515625" style="0" customWidth="1"/>
  </cols>
  <sheetData>
    <row r="1" ht="15">
      <c r="B1" s="1" t="s">
        <v>0</v>
      </c>
    </row>
    <row r="2" spans="2:12" ht="15.75" thickBot="1">
      <c r="B2" s="2" t="s">
        <v>58</v>
      </c>
      <c r="C2" s="3"/>
      <c r="D2" s="3"/>
      <c r="E2" s="3"/>
      <c r="F2" s="3"/>
      <c r="H2" s="2" t="s">
        <v>59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2:13" ht="15.75" customHeight="1">
      <c r="B5" s="8" t="s">
        <v>5</v>
      </c>
      <c r="C5" s="9">
        <v>17581</v>
      </c>
      <c r="D5" s="9">
        <v>21255</v>
      </c>
      <c r="E5" s="9">
        <f aca="true" t="shared" si="0" ref="E5:E22">D5-C5</f>
        <v>3674</v>
      </c>
      <c r="F5" s="10">
        <v>20.9</v>
      </c>
      <c r="G5" s="36"/>
      <c r="H5" s="8" t="s">
        <v>5</v>
      </c>
      <c r="I5" s="9">
        <v>49808</v>
      </c>
      <c r="J5" s="9">
        <v>66171</v>
      </c>
      <c r="K5" s="9">
        <f>J5-I5</f>
        <v>16363</v>
      </c>
      <c r="L5" s="10">
        <v>32.9</v>
      </c>
      <c r="M5" s="36"/>
    </row>
    <row r="6" spans="2:13" ht="15">
      <c r="B6" s="11" t="s">
        <v>6</v>
      </c>
      <c r="C6" s="12">
        <v>6969</v>
      </c>
      <c r="D6" s="12">
        <v>9479</v>
      </c>
      <c r="E6" s="12">
        <f t="shared" si="0"/>
        <v>2510</v>
      </c>
      <c r="F6" s="13">
        <v>36</v>
      </c>
      <c r="G6" s="36"/>
      <c r="H6" s="11" t="s">
        <v>6</v>
      </c>
      <c r="I6" s="12">
        <v>66681</v>
      </c>
      <c r="J6" s="12">
        <v>93909</v>
      </c>
      <c r="K6" s="12">
        <f aca="true" t="shared" si="1" ref="K6:K22">J6-I6</f>
        <v>27228</v>
      </c>
      <c r="L6" s="13">
        <v>40.8</v>
      </c>
      <c r="M6" s="36"/>
    </row>
    <row r="7" spans="2:13" ht="15">
      <c r="B7" s="8" t="s">
        <v>7</v>
      </c>
      <c r="C7" s="9">
        <v>4300</v>
      </c>
      <c r="D7" s="9">
        <v>4939</v>
      </c>
      <c r="E7" s="9">
        <f t="shared" si="0"/>
        <v>639</v>
      </c>
      <c r="F7" s="10">
        <v>14.9</v>
      </c>
      <c r="G7" s="36"/>
      <c r="H7" s="8" t="s">
        <v>7</v>
      </c>
      <c r="I7" s="9">
        <v>16318</v>
      </c>
      <c r="J7" s="9">
        <v>19109</v>
      </c>
      <c r="K7" s="9">
        <f t="shared" si="1"/>
        <v>2791</v>
      </c>
      <c r="L7" s="10">
        <v>17.1</v>
      </c>
      <c r="M7" s="36"/>
    </row>
    <row r="8" spans="2:13" ht="15">
      <c r="B8" s="11" t="s">
        <v>8</v>
      </c>
      <c r="C8" s="12">
        <v>1898</v>
      </c>
      <c r="D8" s="12">
        <v>2086</v>
      </c>
      <c r="E8" s="12">
        <f t="shared" si="0"/>
        <v>188</v>
      </c>
      <c r="F8" s="13">
        <v>9.9</v>
      </c>
      <c r="G8" s="36"/>
      <c r="H8" s="11" t="s">
        <v>8</v>
      </c>
      <c r="I8" s="12">
        <v>6285</v>
      </c>
      <c r="J8" s="12">
        <v>6871</v>
      </c>
      <c r="K8" s="12">
        <f t="shared" si="1"/>
        <v>586</v>
      </c>
      <c r="L8" s="13">
        <v>9.3</v>
      </c>
      <c r="M8" s="36"/>
    </row>
    <row r="9" spans="2:13" ht="15">
      <c r="B9" s="8" t="s">
        <v>9</v>
      </c>
      <c r="C9" s="9">
        <v>6268</v>
      </c>
      <c r="D9" s="9">
        <v>7131</v>
      </c>
      <c r="E9" s="9">
        <f t="shared" si="0"/>
        <v>863</v>
      </c>
      <c r="F9" s="10">
        <v>13.8</v>
      </c>
      <c r="G9" s="36"/>
      <c r="H9" s="8" t="s">
        <v>9</v>
      </c>
      <c r="I9" s="9">
        <v>16660</v>
      </c>
      <c r="J9" s="9">
        <v>20610</v>
      </c>
      <c r="K9" s="9">
        <f t="shared" si="1"/>
        <v>3950</v>
      </c>
      <c r="L9" s="10">
        <v>23.7</v>
      </c>
      <c r="M9" s="36"/>
    </row>
    <row r="10" spans="2:13" ht="15">
      <c r="B10" s="11" t="s">
        <v>10</v>
      </c>
      <c r="C10" s="12">
        <v>2514</v>
      </c>
      <c r="D10" s="12">
        <v>2904</v>
      </c>
      <c r="E10" s="12">
        <f t="shared" si="0"/>
        <v>390</v>
      </c>
      <c r="F10" s="13">
        <v>15.5</v>
      </c>
      <c r="G10" s="36"/>
      <c r="H10" s="11" t="s">
        <v>10</v>
      </c>
      <c r="I10" s="12">
        <v>9044</v>
      </c>
      <c r="J10" s="12">
        <v>10564</v>
      </c>
      <c r="K10" s="12">
        <f t="shared" si="1"/>
        <v>1520</v>
      </c>
      <c r="L10" s="13">
        <v>16.8</v>
      </c>
      <c r="M10" s="36"/>
    </row>
    <row r="11" spans="2:13" ht="15">
      <c r="B11" s="8" t="s">
        <v>11</v>
      </c>
      <c r="C11" s="9">
        <v>1790</v>
      </c>
      <c r="D11" s="9">
        <v>2036</v>
      </c>
      <c r="E11" s="9">
        <f t="shared" si="0"/>
        <v>246</v>
      </c>
      <c r="F11" s="10">
        <v>13.7</v>
      </c>
      <c r="G11" s="36"/>
      <c r="H11" s="8" t="s">
        <v>11</v>
      </c>
      <c r="I11" s="9">
        <v>4139</v>
      </c>
      <c r="J11" s="9">
        <v>5017</v>
      </c>
      <c r="K11" s="9">
        <f t="shared" si="1"/>
        <v>878</v>
      </c>
      <c r="L11" s="10">
        <v>21.2</v>
      </c>
      <c r="M11" s="36"/>
    </row>
    <row r="12" spans="2:13" ht="15">
      <c r="B12" s="11" t="s">
        <v>12</v>
      </c>
      <c r="C12" s="12">
        <v>533</v>
      </c>
      <c r="D12" s="12">
        <v>575</v>
      </c>
      <c r="E12" s="12">
        <f t="shared" si="0"/>
        <v>42</v>
      </c>
      <c r="F12" s="13">
        <v>7.9</v>
      </c>
      <c r="G12" s="36"/>
      <c r="H12" s="11" t="s">
        <v>12</v>
      </c>
      <c r="I12" s="12">
        <v>5467</v>
      </c>
      <c r="J12" s="12">
        <v>6271</v>
      </c>
      <c r="K12" s="12">
        <f t="shared" si="1"/>
        <v>804</v>
      </c>
      <c r="L12" s="13">
        <v>14.7</v>
      </c>
      <c r="M12" s="36"/>
    </row>
    <row r="13" spans="2:13" ht="15">
      <c r="B13" s="8" t="s">
        <v>13</v>
      </c>
      <c r="C13" s="9">
        <v>3333</v>
      </c>
      <c r="D13" s="9">
        <v>5347</v>
      </c>
      <c r="E13" s="9">
        <f t="shared" si="0"/>
        <v>2014</v>
      </c>
      <c r="F13" s="10">
        <v>60.4</v>
      </c>
      <c r="G13" s="36"/>
      <c r="H13" s="8" t="s">
        <v>13</v>
      </c>
      <c r="I13" s="9">
        <v>9017</v>
      </c>
      <c r="J13" s="9">
        <v>16665</v>
      </c>
      <c r="K13" s="9">
        <f t="shared" si="1"/>
        <v>7648</v>
      </c>
      <c r="L13" s="10">
        <v>84.8</v>
      </c>
      <c r="M13" s="36"/>
    </row>
    <row r="14" spans="2:13" ht="15">
      <c r="B14" s="11" t="s">
        <v>14</v>
      </c>
      <c r="C14" s="12">
        <v>2705</v>
      </c>
      <c r="D14" s="12">
        <v>3794</v>
      </c>
      <c r="E14" s="12">
        <f t="shared" si="0"/>
        <v>1089</v>
      </c>
      <c r="F14" s="13">
        <v>40.3</v>
      </c>
      <c r="G14" s="36"/>
      <c r="H14" s="11" t="s">
        <v>14</v>
      </c>
      <c r="I14" s="12">
        <v>6405</v>
      </c>
      <c r="J14" s="12">
        <v>9573</v>
      </c>
      <c r="K14" s="12">
        <f t="shared" si="1"/>
        <v>3168</v>
      </c>
      <c r="L14" s="13">
        <v>49.5</v>
      </c>
      <c r="M14" s="36"/>
    </row>
    <row r="15" spans="2:13" ht="15">
      <c r="B15" s="8" t="s">
        <v>15</v>
      </c>
      <c r="C15" s="9">
        <v>6386</v>
      </c>
      <c r="D15" s="9">
        <v>6281</v>
      </c>
      <c r="E15" s="9">
        <f t="shared" si="0"/>
        <v>-105</v>
      </c>
      <c r="F15" s="10">
        <v>-1.6</v>
      </c>
      <c r="G15" s="36"/>
      <c r="H15" s="8" t="s">
        <v>15</v>
      </c>
      <c r="I15" s="9">
        <v>24337</v>
      </c>
      <c r="J15" s="9">
        <v>24756</v>
      </c>
      <c r="K15" s="9">
        <f t="shared" si="1"/>
        <v>419</v>
      </c>
      <c r="L15" s="10">
        <v>1.7</v>
      </c>
      <c r="M15" s="36"/>
    </row>
    <row r="16" spans="2:13" ht="15">
      <c r="B16" s="11" t="s">
        <v>16</v>
      </c>
      <c r="C16" s="12">
        <v>2771</v>
      </c>
      <c r="D16" s="12">
        <v>3605</v>
      </c>
      <c r="E16" s="12">
        <f t="shared" si="0"/>
        <v>834</v>
      </c>
      <c r="F16" s="13">
        <v>30.1</v>
      </c>
      <c r="G16" s="36"/>
      <c r="H16" s="11" t="s">
        <v>16</v>
      </c>
      <c r="I16" s="12">
        <v>6260</v>
      </c>
      <c r="J16" s="12">
        <v>8142</v>
      </c>
      <c r="K16" s="12">
        <f t="shared" si="1"/>
        <v>1882</v>
      </c>
      <c r="L16" s="13">
        <v>30.1</v>
      </c>
      <c r="M16" s="36"/>
    </row>
    <row r="17" spans="2:13" ht="15">
      <c r="B17" s="8" t="s">
        <v>17</v>
      </c>
      <c r="C17" s="9">
        <v>710</v>
      </c>
      <c r="D17" s="9">
        <v>908</v>
      </c>
      <c r="E17" s="9">
        <f t="shared" si="0"/>
        <v>198</v>
      </c>
      <c r="F17" s="10">
        <v>27.9</v>
      </c>
      <c r="G17" s="36"/>
      <c r="H17" s="8" t="s">
        <v>17</v>
      </c>
      <c r="I17" s="9">
        <v>2381</v>
      </c>
      <c r="J17" s="9">
        <v>2900</v>
      </c>
      <c r="K17" s="9">
        <f t="shared" si="1"/>
        <v>519</v>
      </c>
      <c r="L17" s="10">
        <v>21.8</v>
      </c>
      <c r="M17" s="36"/>
    </row>
    <row r="18" spans="2:13" ht="15">
      <c r="B18" s="11" t="s">
        <v>18</v>
      </c>
      <c r="C18" s="12">
        <v>1598</v>
      </c>
      <c r="D18" s="12">
        <v>1801</v>
      </c>
      <c r="E18" s="12">
        <f t="shared" si="0"/>
        <v>203</v>
      </c>
      <c r="F18" s="13">
        <v>12.7</v>
      </c>
      <c r="G18" s="36"/>
      <c r="H18" s="11" t="s">
        <v>18</v>
      </c>
      <c r="I18" s="12">
        <v>4251</v>
      </c>
      <c r="J18" s="12">
        <v>5148</v>
      </c>
      <c r="K18" s="12">
        <f t="shared" si="1"/>
        <v>897</v>
      </c>
      <c r="L18" s="13">
        <v>21.1</v>
      </c>
      <c r="M18" s="36"/>
    </row>
    <row r="19" spans="2:13" ht="15">
      <c r="B19" s="8" t="s">
        <v>19</v>
      </c>
      <c r="C19" s="9">
        <v>1721</v>
      </c>
      <c r="D19" s="9">
        <v>2250</v>
      </c>
      <c r="E19" s="9">
        <f t="shared" si="0"/>
        <v>529</v>
      </c>
      <c r="F19" s="10">
        <v>30.7</v>
      </c>
      <c r="G19" s="36"/>
      <c r="H19" s="8" t="s">
        <v>19</v>
      </c>
      <c r="I19" s="9">
        <v>3738</v>
      </c>
      <c r="J19" s="9">
        <v>4875</v>
      </c>
      <c r="K19" s="9">
        <f t="shared" si="1"/>
        <v>1137</v>
      </c>
      <c r="L19" s="10">
        <v>30.4</v>
      </c>
      <c r="M19" s="36"/>
    </row>
    <row r="20" spans="2:13" ht="15">
      <c r="B20" s="11" t="s">
        <v>20</v>
      </c>
      <c r="C20" s="12">
        <v>4461</v>
      </c>
      <c r="D20" s="12">
        <v>5405</v>
      </c>
      <c r="E20" s="12">
        <f t="shared" si="0"/>
        <v>944</v>
      </c>
      <c r="F20" s="13">
        <v>21.2</v>
      </c>
      <c r="G20" s="36"/>
      <c r="H20" s="11" t="s">
        <v>20</v>
      </c>
      <c r="I20" s="12">
        <v>15492</v>
      </c>
      <c r="J20" s="12">
        <v>17893</v>
      </c>
      <c r="K20" s="12">
        <f t="shared" si="1"/>
        <v>2401</v>
      </c>
      <c r="L20" s="13">
        <v>15.5</v>
      </c>
      <c r="M20" s="36"/>
    </row>
    <row r="21" spans="2:13" ht="15">
      <c r="B21" s="8" t="s">
        <v>21</v>
      </c>
      <c r="C21" s="9">
        <v>12139</v>
      </c>
      <c r="D21" s="9">
        <v>14035</v>
      </c>
      <c r="E21" s="9">
        <f t="shared" si="0"/>
        <v>1896</v>
      </c>
      <c r="F21" s="10">
        <v>15.6</v>
      </c>
      <c r="G21" s="36"/>
      <c r="H21" s="8" t="s">
        <v>21</v>
      </c>
      <c r="I21" s="9">
        <v>27584</v>
      </c>
      <c r="J21" s="9">
        <v>30244</v>
      </c>
      <c r="K21" s="9">
        <f t="shared" si="1"/>
        <v>2660</v>
      </c>
      <c r="L21" s="10">
        <v>9.6</v>
      </c>
      <c r="M21" s="36"/>
    </row>
    <row r="22" spans="2:13" ht="15.75" thickBot="1">
      <c r="B22" s="14" t="s">
        <v>22</v>
      </c>
      <c r="C22" s="15">
        <v>12182</v>
      </c>
      <c r="D22" s="15">
        <v>16771</v>
      </c>
      <c r="E22" s="15">
        <f t="shared" si="0"/>
        <v>4589</v>
      </c>
      <c r="F22" s="16">
        <v>37.7</v>
      </c>
      <c r="G22" s="36"/>
      <c r="H22" s="14" t="s">
        <v>22</v>
      </c>
      <c r="I22" s="15">
        <v>37542</v>
      </c>
      <c r="J22" s="15">
        <v>53054</v>
      </c>
      <c r="K22" s="12">
        <f t="shared" si="1"/>
        <v>15512</v>
      </c>
      <c r="L22" s="16">
        <v>41.3</v>
      </c>
      <c r="M22" s="36"/>
    </row>
    <row r="23" spans="2:13" ht="15.75" thickBot="1">
      <c r="B23" s="17" t="s">
        <v>23</v>
      </c>
      <c r="C23" s="18">
        <f>SUM(C5:C22)</f>
        <v>89859</v>
      </c>
      <c r="D23" s="18">
        <f>SUM(D5:D22)</f>
        <v>110602</v>
      </c>
      <c r="E23" s="18">
        <f>D23-C23</f>
        <v>20743</v>
      </c>
      <c r="F23" s="19">
        <v>23.1</v>
      </c>
      <c r="G23" s="36"/>
      <c r="H23" s="17" t="s">
        <v>23</v>
      </c>
      <c r="I23" s="18">
        <f>SUM(I5:I22)</f>
        <v>311409</v>
      </c>
      <c r="J23" s="18">
        <f>SUM(J5:J22)</f>
        <v>401772</v>
      </c>
      <c r="K23" s="18">
        <f>SUM(K5:K22)</f>
        <v>90363</v>
      </c>
      <c r="L23" s="19">
        <v>29</v>
      </c>
      <c r="M23" s="36"/>
    </row>
    <row r="24" spans="2:12" ht="8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60</v>
      </c>
      <c r="C25" s="3"/>
      <c r="D25" s="3"/>
      <c r="E25" s="3"/>
      <c r="F25" s="3"/>
      <c r="H25" s="21" t="s">
        <v>61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3" ht="15">
      <c r="B28" s="20" t="s">
        <v>25</v>
      </c>
      <c r="C28" s="15">
        <f>C7+C8+C15+C20</f>
        <v>17045</v>
      </c>
      <c r="D28" s="15">
        <f>D7+D8+D15+D20</f>
        <v>18711</v>
      </c>
      <c r="E28" s="15">
        <f>D28-C28</f>
        <v>1666</v>
      </c>
      <c r="F28" s="16">
        <v>9.8</v>
      </c>
      <c r="G28" s="36"/>
      <c r="H28" s="20" t="s">
        <v>25</v>
      </c>
      <c r="I28" s="15">
        <f>I7+I8+I15+I20</f>
        <v>62432</v>
      </c>
      <c r="J28" s="15">
        <f>J7+J8+J15+J20</f>
        <v>68629</v>
      </c>
      <c r="K28" s="15">
        <f>J28-I28</f>
        <v>6197</v>
      </c>
      <c r="L28" s="16">
        <v>9.9</v>
      </c>
      <c r="M28" s="36"/>
    </row>
    <row r="29" spans="2:13" ht="15">
      <c r="B29" s="8" t="s">
        <v>6</v>
      </c>
      <c r="C29" s="9">
        <f>C6</f>
        <v>6969</v>
      </c>
      <c r="D29" s="9">
        <f>D6</f>
        <v>9479</v>
      </c>
      <c r="E29" s="9">
        <f>D29-C29</f>
        <v>2510</v>
      </c>
      <c r="F29" s="10">
        <v>36</v>
      </c>
      <c r="G29" s="36"/>
      <c r="H29" s="8" t="s">
        <v>6</v>
      </c>
      <c r="I29" s="9">
        <f>I6</f>
        <v>66681</v>
      </c>
      <c r="J29" s="9">
        <f>J6</f>
        <v>93909</v>
      </c>
      <c r="K29" s="9">
        <f>J29-I29</f>
        <v>27228</v>
      </c>
      <c r="L29" s="10">
        <v>40.8</v>
      </c>
      <c r="M29" s="36"/>
    </row>
    <row r="30" spans="2:13" ht="15">
      <c r="B30" s="24" t="s">
        <v>26</v>
      </c>
      <c r="C30" s="12">
        <f>C9+C10+C11+C18+C19+C21</f>
        <v>26030</v>
      </c>
      <c r="D30" s="12">
        <f>D9+D10+D11+D18+D19+D21</f>
        <v>30157</v>
      </c>
      <c r="E30" s="12">
        <f>D30-C30</f>
        <v>4127</v>
      </c>
      <c r="F30" s="13">
        <v>15.9</v>
      </c>
      <c r="G30" s="36"/>
      <c r="H30" s="24" t="s">
        <v>26</v>
      </c>
      <c r="I30" s="12">
        <f>I9+I10+I11+I18+I19+I21</f>
        <v>65416</v>
      </c>
      <c r="J30" s="12">
        <f>J9+J10+J11+J18+J19+J21</f>
        <v>76458</v>
      </c>
      <c r="K30" s="12">
        <f>J30-I30</f>
        <v>11042</v>
      </c>
      <c r="L30" s="13">
        <v>16.9</v>
      </c>
      <c r="M30" s="36"/>
    </row>
    <row r="31" spans="2:13" ht="15">
      <c r="B31" s="8" t="s">
        <v>64</v>
      </c>
      <c r="C31" s="9">
        <f>C5+C13</f>
        <v>20914</v>
      </c>
      <c r="D31" s="9">
        <f>D5+D13</f>
        <v>26602</v>
      </c>
      <c r="E31" s="9">
        <f>D31-C31</f>
        <v>5688</v>
      </c>
      <c r="F31" s="25">
        <v>27.2</v>
      </c>
      <c r="G31" s="36"/>
      <c r="H31" s="8" t="s">
        <v>64</v>
      </c>
      <c r="I31" s="9">
        <f>I5+I13</f>
        <v>58825</v>
      </c>
      <c r="J31" s="9">
        <f>J5+J13</f>
        <v>82836</v>
      </c>
      <c r="K31" s="9">
        <f>J31-I31</f>
        <v>24011</v>
      </c>
      <c r="L31" s="25">
        <v>40.8</v>
      </c>
      <c r="M31" s="36"/>
    </row>
    <row r="32" spans="2:13" ht="15.75" thickBot="1">
      <c r="B32" s="14" t="s">
        <v>22</v>
      </c>
      <c r="C32" s="15">
        <f>C12+C14+C16+C17+C22</f>
        <v>18901</v>
      </c>
      <c r="D32" s="15">
        <f>D12+D14+D16+D17+D22</f>
        <v>25653</v>
      </c>
      <c r="E32" s="15">
        <f>D32-C32</f>
        <v>6752</v>
      </c>
      <c r="F32" s="16">
        <v>35.7</v>
      </c>
      <c r="G32" s="36"/>
      <c r="H32" s="14" t="s">
        <v>22</v>
      </c>
      <c r="I32" s="15">
        <f>I12+I14+I16+I17+I22</f>
        <v>58055</v>
      </c>
      <c r="J32" s="15">
        <f>J12+J14+J16+J17+J22</f>
        <v>79940</v>
      </c>
      <c r="K32" s="12">
        <f>J32-I32</f>
        <v>21885</v>
      </c>
      <c r="L32" s="16">
        <v>37.7</v>
      </c>
      <c r="M32" s="36"/>
    </row>
    <row r="33" spans="2:13" ht="15.75" thickBot="1">
      <c r="B33" s="17" t="s">
        <v>23</v>
      </c>
      <c r="C33" s="18">
        <f>SUM(C28:C32)</f>
        <v>89859</v>
      </c>
      <c r="D33" s="18">
        <f>SUM(D28:D32)</f>
        <v>110602</v>
      </c>
      <c r="E33" s="18">
        <f>SUM(E28:E32)</f>
        <v>20743</v>
      </c>
      <c r="F33" s="19">
        <v>23.1</v>
      </c>
      <c r="G33" s="36"/>
      <c r="H33" s="17" t="s">
        <v>23</v>
      </c>
      <c r="I33" s="18">
        <f>SUM(I28:I32)</f>
        <v>311409</v>
      </c>
      <c r="J33" s="18">
        <f>SUM(J28:J32)</f>
        <v>401772</v>
      </c>
      <c r="K33" s="18">
        <f>SUM(K28:K32)</f>
        <v>90363</v>
      </c>
      <c r="L33" s="19">
        <v>29</v>
      </c>
      <c r="M33" s="36"/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3" ht="15">
      <c r="B35" s="26" t="s">
        <v>28</v>
      </c>
      <c r="C35" s="27">
        <v>36284</v>
      </c>
      <c r="D35" s="27">
        <v>41163</v>
      </c>
      <c r="E35" s="27">
        <f>D35-C35</f>
        <v>4879</v>
      </c>
      <c r="F35" s="28">
        <v>4.6</v>
      </c>
      <c r="G35" s="36"/>
      <c r="H35" s="26" t="s">
        <v>28</v>
      </c>
      <c r="I35" s="27">
        <f>Jan!C35+Feb!C35+Mar!C35+Apr!C35+Maí!C35+Jún!C35</f>
        <v>170267</v>
      </c>
      <c r="J35" s="27">
        <f>Jan!D35+Feb!D35+Mar!D35+Apr!D35+Maí!D35+Jún!D35</f>
        <v>184820</v>
      </c>
      <c r="K35" s="27">
        <f>J35-I35</f>
        <v>14553</v>
      </c>
      <c r="L35" s="28">
        <v>8.5</v>
      </c>
      <c r="M35" s="36"/>
    </row>
    <row r="36" spans="3:10" ht="15">
      <c r="C36" s="29"/>
      <c r="D36" s="29"/>
      <c r="I36" s="29"/>
      <c r="J36" s="29"/>
    </row>
    <row r="51" ht="15">
      <c r="B51" t="s">
        <v>62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f>C33+C35</f>
        <v>126143</v>
      </c>
      <c r="D53" s="29">
        <f>C33</f>
        <v>89859</v>
      </c>
      <c r="E53" s="29">
        <f>C35</f>
        <v>36284</v>
      </c>
      <c r="F53" s="29"/>
    </row>
    <row r="54" spans="2:6" ht="15">
      <c r="B54">
        <v>2014</v>
      </c>
      <c r="C54" s="32">
        <f>D33+D35</f>
        <v>151765</v>
      </c>
      <c r="D54" s="29">
        <f>D33</f>
        <v>110602</v>
      </c>
      <c r="E54" s="29">
        <f>D35</f>
        <v>41163</v>
      </c>
      <c r="F54" s="29"/>
    </row>
    <row r="55" spans="3:6" ht="15">
      <c r="C55" s="31"/>
      <c r="F55" s="29"/>
    </row>
    <row r="56" spans="2:3" ht="15">
      <c r="B56" t="s">
        <v>63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f>I33+I35</f>
        <v>481676</v>
      </c>
      <c r="D58" s="29">
        <f>I33</f>
        <v>311409</v>
      </c>
      <c r="E58" s="29">
        <f>I35</f>
        <v>170267</v>
      </c>
      <c r="F58" s="29"/>
    </row>
    <row r="59" spans="2:6" ht="15">
      <c r="B59">
        <v>2014</v>
      </c>
      <c r="C59" s="29">
        <f>J33+J35</f>
        <v>586592</v>
      </c>
      <c r="D59" s="29">
        <f>J33</f>
        <v>401772</v>
      </c>
      <c r="E59" s="29">
        <f>J35</f>
        <v>184820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14.00390625" style="0" customWidth="1"/>
    <col min="3" max="3" width="7.57421875" style="0" customWidth="1"/>
    <col min="4" max="4" width="8.140625" style="0" customWidth="1"/>
    <col min="5" max="5" width="7.57421875" style="0" customWidth="1"/>
    <col min="7" max="7" width="3.00390625" style="0" customWidth="1"/>
    <col min="8" max="8" width="13.421875" style="0" customWidth="1"/>
    <col min="9" max="9" width="7.7109375" style="0" customWidth="1"/>
    <col min="10" max="11" width="7.8515625" style="0" customWidth="1"/>
  </cols>
  <sheetData>
    <row r="1" ht="15">
      <c r="B1" s="1" t="s">
        <v>0</v>
      </c>
    </row>
    <row r="2" spans="2:12" ht="15.75" thickBot="1">
      <c r="B2" s="2" t="s">
        <v>65</v>
      </c>
      <c r="C2" s="3"/>
      <c r="D2" s="3"/>
      <c r="E2" s="3"/>
      <c r="F2" s="3"/>
      <c r="H2" s="2" t="s">
        <v>66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2:13" ht="15.75" customHeight="1">
      <c r="B5" s="8" t="s">
        <v>5</v>
      </c>
      <c r="C5" s="9">
        <v>18452</v>
      </c>
      <c r="D5" s="9">
        <v>22998</v>
      </c>
      <c r="E5" s="9">
        <f aca="true" t="shared" si="0" ref="E5:E22">D5-C5</f>
        <v>4546</v>
      </c>
      <c r="F5" s="10">
        <v>24.6</v>
      </c>
      <c r="G5" s="36"/>
      <c r="H5" s="8" t="s">
        <v>5</v>
      </c>
      <c r="I5" s="9">
        <v>68260</v>
      </c>
      <c r="J5" s="9">
        <v>89169</v>
      </c>
      <c r="K5" s="9">
        <f>J5-I5</f>
        <v>20909</v>
      </c>
      <c r="L5" s="10">
        <v>30.6</v>
      </c>
      <c r="M5" s="36"/>
    </row>
    <row r="6" spans="2:13" ht="15">
      <c r="B6" s="11" t="s">
        <v>6</v>
      </c>
      <c r="C6" s="12">
        <v>9954</v>
      </c>
      <c r="D6" s="12">
        <v>12641</v>
      </c>
      <c r="E6" s="12">
        <f t="shared" si="0"/>
        <v>2687</v>
      </c>
      <c r="F6" s="13">
        <v>27</v>
      </c>
      <c r="G6" s="36"/>
      <c r="H6" s="11" t="s">
        <v>6</v>
      </c>
      <c r="I6" s="12">
        <v>76635</v>
      </c>
      <c r="J6" s="12">
        <v>106550</v>
      </c>
      <c r="K6" s="12">
        <f aca="true" t="shared" si="1" ref="K6:K22">J6-I6</f>
        <v>29915</v>
      </c>
      <c r="L6" s="13">
        <v>39</v>
      </c>
      <c r="M6" s="36"/>
    </row>
    <row r="7" spans="2:13" ht="15">
      <c r="B7" s="8" t="s">
        <v>7</v>
      </c>
      <c r="C7" s="9">
        <v>8938</v>
      </c>
      <c r="D7" s="9">
        <v>8567</v>
      </c>
      <c r="E7" s="9">
        <f t="shared" si="0"/>
        <v>-371</v>
      </c>
      <c r="F7" s="10">
        <v>-4.2</v>
      </c>
      <c r="G7" s="36"/>
      <c r="H7" s="8" t="s">
        <v>7</v>
      </c>
      <c r="I7" s="9">
        <v>25256</v>
      </c>
      <c r="J7" s="9">
        <v>27676</v>
      </c>
      <c r="K7" s="9">
        <f t="shared" si="1"/>
        <v>2420</v>
      </c>
      <c r="L7" s="10">
        <v>9.6</v>
      </c>
      <c r="M7" s="36"/>
    </row>
    <row r="8" spans="2:13" ht="15">
      <c r="B8" s="11" t="s">
        <v>8</v>
      </c>
      <c r="C8" s="12">
        <v>1786</v>
      </c>
      <c r="D8" s="12">
        <v>2433</v>
      </c>
      <c r="E8" s="12">
        <f t="shared" si="0"/>
        <v>647</v>
      </c>
      <c r="F8" s="13">
        <v>36.2</v>
      </c>
      <c r="G8" s="36"/>
      <c r="H8" s="11" t="s">
        <v>8</v>
      </c>
      <c r="I8" s="12">
        <v>8071</v>
      </c>
      <c r="J8" s="12">
        <v>9304</v>
      </c>
      <c r="K8" s="12">
        <f t="shared" si="1"/>
        <v>1233</v>
      </c>
      <c r="L8" s="13">
        <v>15.3</v>
      </c>
      <c r="M8" s="36"/>
    </row>
    <row r="9" spans="2:13" ht="15">
      <c r="B9" s="8" t="s">
        <v>9</v>
      </c>
      <c r="C9" s="9">
        <v>10183</v>
      </c>
      <c r="D9" s="9">
        <v>10771</v>
      </c>
      <c r="E9" s="9">
        <f t="shared" si="0"/>
        <v>588</v>
      </c>
      <c r="F9" s="10">
        <v>5.8</v>
      </c>
      <c r="G9" s="36"/>
      <c r="H9" s="8" t="s">
        <v>9</v>
      </c>
      <c r="I9" s="9">
        <v>26843</v>
      </c>
      <c r="J9" s="9">
        <v>31381</v>
      </c>
      <c r="K9" s="9">
        <f t="shared" si="1"/>
        <v>4538</v>
      </c>
      <c r="L9" s="10">
        <v>16.9</v>
      </c>
      <c r="M9" s="36"/>
    </row>
    <row r="10" spans="2:13" ht="15">
      <c r="B10" s="11" t="s">
        <v>10</v>
      </c>
      <c r="C10" s="12">
        <v>4237</v>
      </c>
      <c r="D10" s="12">
        <v>4734</v>
      </c>
      <c r="E10" s="12">
        <f t="shared" si="0"/>
        <v>497</v>
      </c>
      <c r="F10" s="13">
        <v>11.7</v>
      </c>
      <c r="G10" s="36"/>
      <c r="H10" s="11" t="s">
        <v>10</v>
      </c>
      <c r="I10" s="12">
        <v>13281</v>
      </c>
      <c r="J10" s="12">
        <v>15298</v>
      </c>
      <c r="K10" s="12">
        <f t="shared" si="1"/>
        <v>2017</v>
      </c>
      <c r="L10" s="13">
        <v>15.2</v>
      </c>
      <c r="M10" s="36"/>
    </row>
    <row r="11" spans="2:13" ht="15">
      <c r="B11" s="8" t="s">
        <v>11</v>
      </c>
      <c r="C11" s="9">
        <v>3380</v>
      </c>
      <c r="D11" s="9">
        <v>3825</v>
      </c>
      <c r="E11" s="9">
        <f t="shared" si="0"/>
        <v>445</v>
      </c>
      <c r="F11" s="10">
        <v>13.2</v>
      </c>
      <c r="G11" s="36"/>
      <c r="H11" s="8" t="s">
        <v>11</v>
      </c>
      <c r="I11" s="9">
        <v>7519</v>
      </c>
      <c r="J11" s="9">
        <v>8842</v>
      </c>
      <c r="K11" s="9">
        <f t="shared" si="1"/>
        <v>1323</v>
      </c>
      <c r="L11" s="10">
        <v>17.6</v>
      </c>
      <c r="M11" s="36"/>
    </row>
    <row r="12" spans="2:13" ht="15">
      <c r="B12" s="11" t="s">
        <v>12</v>
      </c>
      <c r="C12" s="12">
        <v>654</v>
      </c>
      <c r="D12" s="12">
        <v>696</v>
      </c>
      <c r="E12" s="12">
        <f t="shared" si="0"/>
        <v>42</v>
      </c>
      <c r="F12" s="13">
        <v>6.4</v>
      </c>
      <c r="G12" s="36"/>
      <c r="H12" s="11" t="s">
        <v>12</v>
      </c>
      <c r="I12" s="12">
        <v>6121</v>
      </c>
      <c r="J12" s="12">
        <v>6967</v>
      </c>
      <c r="K12" s="12">
        <f t="shared" si="1"/>
        <v>846</v>
      </c>
      <c r="L12" s="13">
        <v>13.8</v>
      </c>
      <c r="M12" s="36"/>
    </row>
    <row r="13" spans="2:13" ht="15">
      <c r="B13" s="8" t="s">
        <v>13</v>
      </c>
      <c r="C13" s="9">
        <v>3573</v>
      </c>
      <c r="D13" s="9">
        <v>5328</v>
      </c>
      <c r="E13" s="9">
        <f t="shared" si="0"/>
        <v>1755</v>
      </c>
      <c r="F13" s="10">
        <v>49.1</v>
      </c>
      <c r="G13" s="36"/>
      <c r="H13" s="8" t="s">
        <v>13</v>
      </c>
      <c r="I13" s="9">
        <v>12590</v>
      </c>
      <c r="J13" s="9">
        <v>21993</v>
      </c>
      <c r="K13" s="9">
        <f t="shared" si="1"/>
        <v>9403</v>
      </c>
      <c r="L13" s="10">
        <v>74.7</v>
      </c>
      <c r="M13" s="36"/>
    </row>
    <row r="14" spans="2:13" ht="15">
      <c r="B14" s="11" t="s">
        <v>14</v>
      </c>
      <c r="C14" s="12">
        <v>2628</v>
      </c>
      <c r="D14" s="12">
        <v>4312</v>
      </c>
      <c r="E14" s="12">
        <f t="shared" si="0"/>
        <v>1684</v>
      </c>
      <c r="F14" s="13">
        <v>64.1</v>
      </c>
      <c r="G14" s="36"/>
      <c r="H14" s="11" t="s">
        <v>14</v>
      </c>
      <c r="I14" s="12">
        <v>9033</v>
      </c>
      <c r="J14" s="12">
        <v>13885</v>
      </c>
      <c r="K14" s="12">
        <f t="shared" si="1"/>
        <v>4852</v>
      </c>
      <c r="L14" s="13">
        <v>53.7</v>
      </c>
      <c r="M14" s="36"/>
    </row>
    <row r="15" spans="2:13" ht="15">
      <c r="B15" s="8" t="s">
        <v>15</v>
      </c>
      <c r="C15" s="9">
        <v>6268</v>
      </c>
      <c r="D15" s="9">
        <v>6698</v>
      </c>
      <c r="E15" s="9">
        <f t="shared" si="0"/>
        <v>430</v>
      </c>
      <c r="F15" s="10">
        <v>6.9</v>
      </c>
      <c r="G15" s="36"/>
      <c r="H15" s="8" t="s">
        <v>15</v>
      </c>
      <c r="I15" s="9">
        <v>30605</v>
      </c>
      <c r="J15" s="9">
        <v>31454</v>
      </c>
      <c r="K15" s="9">
        <f t="shared" si="1"/>
        <v>849</v>
      </c>
      <c r="L15" s="10">
        <v>2.8</v>
      </c>
      <c r="M15" s="36"/>
    </row>
    <row r="16" spans="2:13" ht="15">
      <c r="B16" s="11" t="s">
        <v>16</v>
      </c>
      <c r="C16" s="12">
        <v>2944</v>
      </c>
      <c r="D16" s="12">
        <v>3863</v>
      </c>
      <c r="E16" s="12">
        <f t="shared" si="0"/>
        <v>919</v>
      </c>
      <c r="F16" s="13">
        <v>31.2</v>
      </c>
      <c r="G16" s="36"/>
      <c r="H16" s="11" t="s">
        <v>16</v>
      </c>
      <c r="I16" s="12">
        <v>9204</v>
      </c>
      <c r="J16" s="12">
        <v>12005</v>
      </c>
      <c r="K16" s="12">
        <f t="shared" si="1"/>
        <v>2801</v>
      </c>
      <c r="L16" s="13">
        <v>30.4</v>
      </c>
      <c r="M16" s="36"/>
    </row>
    <row r="17" spans="2:13" ht="15">
      <c r="B17" s="8" t="s">
        <v>17</v>
      </c>
      <c r="C17" s="9">
        <v>1514</v>
      </c>
      <c r="D17" s="9">
        <v>1501</v>
      </c>
      <c r="E17" s="9">
        <f t="shared" si="0"/>
        <v>-13</v>
      </c>
      <c r="F17" s="10">
        <v>-0.9</v>
      </c>
      <c r="G17" s="36"/>
      <c r="H17" s="8" t="s">
        <v>17</v>
      </c>
      <c r="I17" s="9">
        <v>3895</v>
      </c>
      <c r="J17" s="9">
        <v>4401</v>
      </c>
      <c r="K17" s="9">
        <f t="shared" si="1"/>
        <v>506</v>
      </c>
      <c r="L17" s="10">
        <v>13</v>
      </c>
      <c r="M17" s="36"/>
    </row>
    <row r="18" spans="2:13" ht="15">
      <c r="B18" s="11" t="s">
        <v>18</v>
      </c>
      <c r="C18" s="12">
        <v>2975</v>
      </c>
      <c r="D18" s="12">
        <v>3804</v>
      </c>
      <c r="E18" s="12">
        <f t="shared" si="0"/>
        <v>829</v>
      </c>
      <c r="F18" s="13">
        <v>27.9</v>
      </c>
      <c r="G18" s="36"/>
      <c r="H18" s="11" t="s">
        <v>18</v>
      </c>
      <c r="I18" s="12">
        <v>7226</v>
      </c>
      <c r="J18" s="12">
        <v>8952</v>
      </c>
      <c r="K18" s="12">
        <f t="shared" si="1"/>
        <v>1726</v>
      </c>
      <c r="L18" s="13">
        <v>23.9</v>
      </c>
      <c r="M18" s="36"/>
    </row>
    <row r="19" spans="2:13" ht="15">
      <c r="B19" s="8" t="s">
        <v>19</v>
      </c>
      <c r="C19" s="9">
        <v>4235</v>
      </c>
      <c r="D19" s="9">
        <v>5140</v>
      </c>
      <c r="E19" s="9">
        <f t="shared" si="0"/>
        <v>905</v>
      </c>
      <c r="F19" s="10">
        <v>21.4</v>
      </c>
      <c r="G19" s="36"/>
      <c r="H19" s="8" t="s">
        <v>19</v>
      </c>
      <c r="I19" s="9">
        <v>7973</v>
      </c>
      <c r="J19" s="9">
        <v>10015</v>
      </c>
      <c r="K19" s="9">
        <f t="shared" si="1"/>
        <v>2042</v>
      </c>
      <c r="L19" s="10">
        <v>25.6</v>
      </c>
      <c r="M19" s="36"/>
    </row>
    <row r="20" spans="2:13" ht="15">
      <c r="B20" s="11" t="s">
        <v>20</v>
      </c>
      <c r="C20" s="12">
        <v>5298</v>
      </c>
      <c r="D20" s="12">
        <v>6328</v>
      </c>
      <c r="E20" s="12">
        <f t="shared" si="0"/>
        <v>1030</v>
      </c>
      <c r="F20" s="13">
        <v>19.4</v>
      </c>
      <c r="G20" s="36"/>
      <c r="H20" s="11" t="s">
        <v>20</v>
      </c>
      <c r="I20" s="12">
        <v>20790</v>
      </c>
      <c r="J20" s="12">
        <v>24221</v>
      </c>
      <c r="K20" s="12">
        <f t="shared" si="1"/>
        <v>3431</v>
      </c>
      <c r="L20" s="13">
        <v>16.5</v>
      </c>
      <c r="M20" s="36"/>
    </row>
    <row r="21" spans="2:13" ht="15">
      <c r="B21" s="8" t="s">
        <v>21</v>
      </c>
      <c r="C21" s="9">
        <v>15027</v>
      </c>
      <c r="D21" s="9">
        <v>18059</v>
      </c>
      <c r="E21" s="9">
        <f t="shared" si="0"/>
        <v>3032</v>
      </c>
      <c r="F21" s="10">
        <v>20.2</v>
      </c>
      <c r="G21" s="36"/>
      <c r="H21" s="8" t="s">
        <v>21</v>
      </c>
      <c r="I21" s="9">
        <v>42611</v>
      </c>
      <c r="J21" s="9">
        <v>48303</v>
      </c>
      <c r="K21" s="9">
        <f t="shared" si="1"/>
        <v>5692</v>
      </c>
      <c r="L21" s="10">
        <v>13.4</v>
      </c>
      <c r="M21" s="36"/>
    </row>
    <row r="22" spans="2:13" ht="15.75" thickBot="1">
      <c r="B22" s="14" t="s">
        <v>22</v>
      </c>
      <c r="C22" s="15">
        <v>21475</v>
      </c>
      <c r="D22" s="15">
        <v>22883</v>
      </c>
      <c r="E22" s="15">
        <f t="shared" si="0"/>
        <v>1408</v>
      </c>
      <c r="F22" s="16">
        <v>6.6</v>
      </c>
      <c r="G22" s="36"/>
      <c r="H22" s="14" t="s">
        <v>22</v>
      </c>
      <c r="I22" s="15">
        <v>59017</v>
      </c>
      <c r="J22" s="15">
        <v>75937</v>
      </c>
      <c r="K22" s="12">
        <f t="shared" si="1"/>
        <v>16920</v>
      </c>
      <c r="L22" s="16">
        <v>28.7</v>
      </c>
      <c r="M22" s="36"/>
    </row>
    <row r="23" spans="2:13" ht="15.75" thickBot="1">
      <c r="B23" s="17" t="s">
        <v>23</v>
      </c>
      <c r="C23" s="18">
        <f>SUM(C5:C22)</f>
        <v>123521</v>
      </c>
      <c r="D23" s="18">
        <f>SUM(D5:D22)</f>
        <v>144581</v>
      </c>
      <c r="E23" s="18">
        <f>D23-C23</f>
        <v>21060</v>
      </c>
      <c r="F23" s="19">
        <v>17</v>
      </c>
      <c r="G23" s="36"/>
      <c r="H23" s="17" t="s">
        <v>23</v>
      </c>
      <c r="I23" s="18">
        <f>SUM(I5:I22)</f>
        <v>434930</v>
      </c>
      <c r="J23" s="18">
        <f>SUM(J5:J22)</f>
        <v>546353</v>
      </c>
      <c r="K23" s="18">
        <f>SUM(K5:K22)</f>
        <v>111423</v>
      </c>
      <c r="L23" s="19">
        <v>25.6</v>
      </c>
      <c r="M23" s="36"/>
    </row>
    <row r="24" spans="2:13" ht="8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  <c r="M24" s="36"/>
    </row>
    <row r="25" spans="2:13" ht="15.75" thickBot="1">
      <c r="B25" s="21" t="s">
        <v>60</v>
      </c>
      <c r="C25" s="3"/>
      <c r="D25" s="3"/>
      <c r="E25" s="3"/>
      <c r="F25" s="3"/>
      <c r="H25" s="21" t="s">
        <v>61</v>
      </c>
      <c r="I25" s="3"/>
      <c r="J25" s="3"/>
      <c r="K25" s="3"/>
      <c r="L25" s="3"/>
      <c r="M25" s="36"/>
    </row>
    <row r="26" spans="2:13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  <c r="M26" s="36"/>
    </row>
    <row r="27" spans="2:13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  <c r="M27" s="36"/>
    </row>
    <row r="28" spans="2:13" ht="15">
      <c r="B28" s="20" t="s">
        <v>25</v>
      </c>
      <c r="C28" s="15">
        <f>C7+C8+C15+C20</f>
        <v>22290</v>
      </c>
      <c r="D28" s="15">
        <f>D7+D8+D15+D20</f>
        <v>24026</v>
      </c>
      <c r="E28" s="15">
        <f>D28-C28</f>
        <v>1736</v>
      </c>
      <c r="F28" s="16">
        <v>7.8</v>
      </c>
      <c r="G28" s="36"/>
      <c r="H28" s="20" t="s">
        <v>25</v>
      </c>
      <c r="I28" s="15">
        <f>I7+I8+I15+I20</f>
        <v>84722</v>
      </c>
      <c r="J28" s="15">
        <f>J7+J8+J15+J20</f>
        <v>92655</v>
      </c>
      <c r="K28" s="15">
        <f>J28-I28</f>
        <v>7933</v>
      </c>
      <c r="L28" s="16">
        <v>9.4</v>
      </c>
      <c r="M28" s="36"/>
    </row>
    <row r="29" spans="2:13" ht="15">
      <c r="B29" s="8" t="s">
        <v>6</v>
      </c>
      <c r="C29" s="9">
        <f>C6</f>
        <v>9954</v>
      </c>
      <c r="D29" s="9">
        <f>D6</f>
        <v>12641</v>
      </c>
      <c r="E29" s="9">
        <f>D29-C29</f>
        <v>2687</v>
      </c>
      <c r="F29" s="10">
        <v>27</v>
      </c>
      <c r="G29" s="36"/>
      <c r="H29" s="8" t="s">
        <v>6</v>
      </c>
      <c r="I29" s="9">
        <f>I6</f>
        <v>76635</v>
      </c>
      <c r="J29" s="9">
        <f>J6</f>
        <v>106550</v>
      </c>
      <c r="K29" s="9">
        <f>J29-I29</f>
        <v>29915</v>
      </c>
      <c r="L29" s="10">
        <v>39</v>
      </c>
      <c r="M29" s="36"/>
    </row>
    <row r="30" spans="2:13" ht="15">
      <c r="B30" s="24" t="s">
        <v>26</v>
      </c>
      <c r="C30" s="12">
        <f>C9+C10+C11+C18+C19+C21</f>
        <v>40037</v>
      </c>
      <c r="D30" s="12">
        <f>D9+D10+D11+D18+D19+D21</f>
        <v>46333</v>
      </c>
      <c r="E30" s="12">
        <f>D30-C30</f>
        <v>6296</v>
      </c>
      <c r="F30" s="13">
        <v>15.7</v>
      </c>
      <c r="G30" s="36"/>
      <c r="H30" s="24" t="s">
        <v>26</v>
      </c>
      <c r="I30" s="12">
        <f>I9+I10+I11+I18+I19+I21</f>
        <v>105453</v>
      </c>
      <c r="J30" s="12">
        <f>J9+J10+J11+J18+J19+J21</f>
        <v>122791</v>
      </c>
      <c r="K30" s="12">
        <f>J30-I30</f>
        <v>17338</v>
      </c>
      <c r="L30" s="13">
        <v>16.4</v>
      </c>
      <c r="M30" s="36"/>
    </row>
    <row r="31" spans="2:13" ht="15">
      <c r="B31" s="8" t="s">
        <v>64</v>
      </c>
      <c r="C31" s="9">
        <f>C5+C13</f>
        <v>22025</v>
      </c>
      <c r="D31" s="9">
        <f>D5+D13</f>
        <v>28326</v>
      </c>
      <c r="E31" s="9">
        <f>D31-C31</f>
        <v>6301</v>
      </c>
      <c r="F31" s="25">
        <v>28.6</v>
      </c>
      <c r="G31" s="36"/>
      <c r="H31" s="8" t="s">
        <v>64</v>
      </c>
      <c r="I31" s="9">
        <f>I5+I13</f>
        <v>80850</v>
      </c>
      <c r="J31" s="9">
        <f>J5+J13</f>
        <v>111162</v>
      </c>
      <c r="K31" s="9">
        <f>J31-I31</f>
        <v>30312</v>
      </c>
      <c r="L31" s="25">
        <v>37.5</v>
      </c>
      <c r="M31" s="36"/>
    </row>
    <row r="32" spans="2:13" ht="15.75" thickBot="1">
      <c r="B32" s="14" t="s">
        <v>22</v>
      </c>
      <c r="C32" s="15">
        <f>C12+C14+C16+C17+C22</f>
        <v>29215</v>
      </c>
      <c r="D32" s="15">
        <f>D12+D14+D16+D17+D22</f>
        <v>33255</v>
      </c>
      <c r="E32" s="15">
        <f>D32-C32</f>
        <v>4040</v>
      </c>
      <c r="F32" s="16">
        <v>13.8</v>
      </c>
      <c r="G32" s="36"/>
      <c r="H32" s="14" t="s">
        <v>22</v>
      </c>
      <c r="I32" s="15">
        <f>I12+I14+I16+I17+I22</f>
        <v>87270</v>
      </c>
      <c r="J32" s="15">
        <f>J12+J14+J16+J17+J22</f>
        <v>113195</v>
      </c>
      <c r="K32" s="12">
        <f>J32-I32</f>
        <v>25925</v>
      </c>
      <c r="L32" s="16">
        <v>29.7</v>
      </c>
      <c r="M32" s="36"/>
    </row>
    <row r="33" spans="2:13" ht="15.75" thickBot="1">
      <c r="B33" s="17" t="s">
        <v>23</v>
      </c>
      <c r="C33" s="18">
        <f>SUM(C28:C32)</f>
        <v>123521</v>
      </c>
      <c r="D33" s="18">
        <f>SUM(D28:D32)</f>
        <v>144581</v>
      </c>
      <c r="E33" s="18">
        <f>SUM(E28:E32)</f>
        <v>21060</v>
      </c>
      <c r="F33" s="19">
        <v>17</v>
      </c>
      <c r="G33" s="36"/>
      <c r="H33" s="17" t="s">
        <v>23</v>
      </c>
      <c r="I33" s="18">
        <f>SUM(I28:I32)</f>
        <v>434930</v>
      </c>
      <c r="J33" s="18">
        <f>SUM(J28:J32)</f>
        <v>546353</v>
      </c>
      <c r="K33" s="18">
        <f>SUM(K28:K32)</f>
        <v>111423</v>
      </c>
      <c r="L33" s="19">
        <v>25.6</v>
      </c>
      <c r="M33" s="36"/>
    </row>
    <row r="34" spans="2:13" ht="15.75" thickTop="1">
      <c r="B34" s="14"/>
      <c r="C34" s="3"/>
      <c r="D34" s="3"/>
      <c r="E34" s="3"/>
      <c r="F34" s="3"/>
      <c r="G34" s="36"/>
      <c r="H34" s="14"/>
      <c r="I34" s="3"/>
      <c r="J34" s="3"/>
      <c r="K34" s="3"/>
      <c r="L34" s="3"/>
      <c r="M34" s="36"/>
    </row>
    <row r="35" spans="2:13" ht="15">
      <c r="B35" s="26" t="s">
        <v>28</v>
      </c>
      <c r="C35" s="27">
        <v>33366</v>
      </c>
      <c r="D35" s="27">
        <v>39623</v>
      </c>
      <c r="E35" s="27">
        <f>D35-C35</f>
        <v>6257</v>
      </c>
      <c r="F35" s="28">
        <v>18.8</v>
      </c>
      <c r="G35" s="36"/>
      <c r="H35" s="26" t="s">
        <v>28</v>
      </c>
      <c r="I35" s="27">
        <v>203633</v>
      </c>
      <c r="J35" s="27">
        <f>Jún!J35+Júlí!D35</f>
        <v>224443</v>
      </c>
      <c r="K35" s="27">
        <f>J35-I35</f>
        <v>20810</v>
      </c>
      <c r="L35" s="38">
        <v>10.2</v>
      </c>
      <c r="M35" s="36"/>
    </row>
    <row r="36" spans="3:10" ht="15">
      <c r="C36" s="29"/>
      <c r="D36" s="29"/>
      <c r="I36" s="29"/>
      <c r="J36" s="29"/>
    </row>
    <row r="51" ht="15">
      <c r="B51" t="s">
        <v>62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f>C33+C35</f>
        <v>156887</v>
      </c>
      <c r="D53" s="29">
        <f>C33</f>
        <v>123521</v>
      </c>
      <c r="E53" s="29">
        <f>C35</f>
        <v>33366</v>
      </c>
      <c r="F53" s="29"/>
    </row>
    <row r="54" spans="2:6" ht="15">
      <c r="B54">
        <v>2014</v>
      </c>
      <c r="C54" s="32">
        <f>D33+D35</f>
        <v>184204</v>
      </c>
      <c r="D54" s="29">
        <f>D33</f>
        <v>144581</v>
      </c>
      <c r="E54" s="29">
        <f>D35</f>
        <v>39623</v>
      </c>
      <c r="F54" s="29"/>
    </row>
    <row r="55" spans="3:6" ht="15">
      <c r="C55" s="31"/>
      <c r="F55" s="29"/>
    </row>
    <row r="56" spans="2:3" ht="15">
      <c r="B56" t="s">
        <v>63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f>I33+I35</f>
        <v>638563</v>
      </c>
      <c r="D58" s="29">
        <f>I33</f>
        <v>434930</v>
      </c>
      <c r="E58" s="29">
        <f>I35</f>
        <v>203633</v>
      </c>
      <c r="F58" s="29"/>
    </row>
    <row r="59" spans="2:6" ht="15">
      <c r="B59">
        <v>2014</v>
      </c>
      <c r="C59" s="29">
        <f>J33+J35</f>
        <v>770796</v>
      </c>
      <c r="D59" s="29">
        <f>J33</f>
        <v>546353</v>
      </c>
      <c r="E59" s="29">
        <f>J35</f>
        <v>224443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2014-06-02T17:03:19Z</cp:lastPrinted>
  <dcterms:created xsi:type="dcterms:W3CDTF">2014-02-03T11:38:05Z</dcterms:created>
  <dcterms:modified xsi:type="dcterms:W3CDTF">2014-08-05T14:43:56Z</dcterms:modified>
  <cp:category/>
  <cp:version/>
  <cp:contentType/>
  <cp:contentStatus/>
</cp:coreProperties>
</file>